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2\Torneos FRGMYS\25 - MDPGCCN - Menores Con y SIn 13-11-2022 -\"/>
    </mc:Choice>
  </mc:AlternateContent>
  <xr:revisionPtr revIDLastSave="0" documentId="13_ncr:1_{E27EEB78-915C-4D10-B9B6-917B48EBB58A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ENTREGA BONAERENSES ALB" sheetId="18" state="hidden" r:id="rId12"/>
    <sheet name="BONAERENSES CON HCP" sheetId="20" state="hidden" r:id="rId13"/>
    <sheet name="HORARIO" sheetId="16" r:id="rId14"/>
    <sheet name="TODOS GROSS" sheetId="15" state="hidden" r:id="rId15"/>
  </sheets>
  <calcPr calcId="191029"/>
</workbook>
</file>

<file path=xl/calcChain.xml><?xml version="1.0" encoding="utf-8"?>
<calcChain xmlns="http://schemas.openxmlformats.org/spreadsheetml/2006/main">
  <c r="A54" i="14" l="1"/>
  <c r="B54" i="14"/>
  <c r="D54" i="14"/>
  <c r="A55" i="14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A65" i="14"/>
  <c r="B65" i="14"/>
  <c r="D65" i="14"/>
  <c r="A66" i="14"/>
  <c r="B66" i="14"/>
  <c r="D66" i="14"/>
  <c r="A67" i="14"/>
  <c r="B67" i="14"/>
  <c r="D67" i="14"/>
  <c r="A68" i="14"/>
  <c r="B68" i="14"/>
  <c r="D68" i="14"/>
  <c r="A69" i="14"/>
  <c r="B69" i="14"/>
  <c r="D69" i="14"/>
  <c r="A70" i="14"/>
  <c r="B70" i="14"/>
  <c r="D70" i="14"/>
  <c r="E24" i="14" l="1"/>
  <c r="D24" i="14"/>
  <c r="C24" i="14"/>
  <c r="B24" i="14"/>
  <c r="A24" i="14"/>
  <c r="F44" i="9"/>
  <c r="F43" i="9"/>
  <c r="F42" i="9"/>
  <c r="F41" i="9"/>
  <c r="F40" i="9"/>
  <c r="F39" i="9"/>
  <c r="F38" i="9"/>
  <c r="G48" i="13"/>
  <c r="G47" i="13"/>
  <c r="H34" i="5"/>
  <c r="H37" i="5"/>
  <c r="K34" i="5"/>
  <c r="F27" i="9"/>
  <c r="F26" i="9"/>
  <c r="F25" i="9"/>
  <c r="F18" i="9"/>
  <c r="G11" i="8"/>
  <c r="H11" i="8" s="1"/>
  <c r="K14" i="8"/>
  <c r="G41" i="13"/>
  <c r="H41" i="13" s="1"/>
  <c r="G10" i="8"/>
  <c r="G12" i="8"/>
  <c r="G18" i="8"/>
  <c r="G15" i="8"/>
  <c r="G19" i="8"/>
  <c r="G14" i="8"/>
  <c r="G20" i="8"/>
  <c r="G16" i="8"/>
  <c r="G17" i="8"/>
  <c r="G21" i="8"/>
  <c r="G22" i="8"/>
  <c r="D75" i="14" l="1"/>
  <c r="B75" i="14"/>
  <c r="A75" i="14"/>
  <c r="D74" i="14"/>
  <c r="B74" i="14"/>
  <c r="A74" i="14"/>
  <c r="A72" i="14"/>
  <c r="D53" i="14"/>
  <c r="B53" i="14"/>
  <c r="A53" i="14"/>
  <c r="F40" i="7"/>
  <c r="F43" i="7"/>
  <c r="F42" i="7"/>
  <c r="F41" i="7"/>
  <c r="F38" i="7"/>
  <c r="F39" i="7"/>
  <c r="F20" i="7"/>
  <c r="F17" i="7"/>
  <c r="F24" i="7"/>
  <c r="F19" i="7"/>
  <c r="F23" i="7"/>
  <c r="F30" i="7"/>
  <c r="F28" i="7"/>
  <c r="F21" i="7"/>
  <c r="F13" i="7"/>
  <c r="F25" i="7"/>
  <c r="F29" i="7"/>
  <c r="F27" i="7"/>
  <c r="F16" i="7"/>
  <c r="F26" i="7"/>
  <c r="F22" i="7"/>
  <c r="F31" i="7"/>
  <c r="F15" i="7"/>
  <c r="F18" i="7"/>
  <c r="F12" i="7"/>
  <c r="F14" i="7"/>
  <c r="F11" i="7"/>
  <c r="F10" i="7"/>
  <c r="F37" i="9"/>
  <c r="F36" i="9"/>
  <c r="F35" i="9"/>
  <c r="F20" i="10"/>
  <c r="F20" i="9"/>
  <c r="F21" i="9"/>
  <c r="F22" i="9"/>
  <c r="F23" i="9"/>
  <c r="F24" i="9"/>
  <c r="F11" i="10"/>
  <c r="F13" i="10"/>
  <c r="F14" i="10"/>
  <c r="K35" i="5"/>
  <c r="K36" i="5"/>
  <c r="K37" i="5"/>
  <c r="K38" i="5"/>
  <c r="K39" i="5"/>
  <c r="K40" i="5"/>
  <c r="K21" i="8"/>
  <c r="K22" i="8"/>
  <c r="H21" i="8"/>
  <c r="H22" i="8"/>
  <c r="G13" i="8"/>
  <c r="H13" i="8" s="1"/>
  <c r="G34" i="5"/>
  <c r="G36" i="5"/>
  <c r="H36" i="5" s="1"/>
  <c r="G39" i="5"/>
  <c r="G37" i="5"/>
  <c r="H38" i="5"/>
  <c r="G38" i="5"/>
  <c r="G40" i="5"/>
  <c r="H40" i="5" s="1"/>
  <c r="H39" i="5" l="1"/>
  <c r="H78" i="16"/>
  <c r="H77" i="16"/>
  <c r="H76" i="16"/>
  <c r="H75" i="16"/>
  <c r="H74" i="16"/>
  <c r="H73" i="16"/>
  <c r="H72" i="16"/>
  <c r="H68" i="16"/>
  <c r="H67" i="16"/>
  <c r="H66" i="16"/>
  <c r="H62" i="16"/>
  <c r="H61" i="16"/>
  <c r="H60" i="16"/>
  <c r="H59" i="16"/>
  <c r="H58" i="16"/>
  <c r="H56" i="16"/>
  <c r="H55" i="16"/>
  <c r="H54" i="16"/>
  <c r="H53" i="16"/>
  <c r="H51" i="16"/>
  <c r="H50" i="16"/>
  <c r="H49" i="16"/>
  <c r="H46" i="16"/>
  <c r="H45" i="16"/>
  <c r="H44" i="16"/>
  <c r="H43" i="16"/>
  <c r="H41" i="16"/>
  <c r="H39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I35" i="16" s="1"/>
  <c r="H10" i="16"/>
  <c r="H9" i="16"/>
  <c r="A4" i="8"/>
  <c r="A4" i="5"/>
  <c r="A4" i="4"/>
  <c r="F13" i="6"/>
  <c r="F16" i="6"/>
  <c r="F12" i="6"/>
  <c r="F19" i="6"/>
  <c r="F11" i="6"/>
  <c r="F10" i="6"/>
  <c r="F15" i="6"/>
  <c r="F14" i="6"/>
  <c r="F17" i="6"/>
  <c r="F12" i="10"/>
  <c r="F10" i="10"/>
  <c r="H17" i="8"/>
  <c r="H16" i="8"/>
  <c r="H20" i="8"/>
  <c r="H14" i="8"/>
  <c r="H19" i="8"/>
  <c r="H15" i="8"/>
  <c r="H18" i="8"/>
  <c r="H12" i="8"/>
  <c r="H10" i="8"/>
  <c r="G33" i="5"/>
  <c r="K30" i="5"/>
  <c r="K31" i="5"/>
  <c r="K32" i="5"/>
  <c r="K33" i="5"/>
  <c r="G35" i="5"/>
  <c r="G32" i="5"/>
  <c r="H32" i="5" s="1"/>
  <c r="G27" i="5"/>
  <c r="H31" i="5" s="1"/>
  <c r="G29" i="5"/>
  <c r="H30" i="5" s="1"/>
  <c r="G30" i="5"/>
  <c r="G31" i="5"/>
  <c r="G28" i="5"/>
  <c r="H27" i="5" s="1"/>
  <c r="G25" i="5"/>
  <c r="H26" i="5" s="1"/>
  <c r="G26" i="5"/>
  <c r="K14" i="5"/>
  <c r="K15" i="5"/>
  <c r="K16" i="5"/>
  <c r="K17" i="5"/>
  <c r="K18" i="5"/>
  <c r="K19" i="5"/>
  <c r="K20" i="5"/>
  <c r="K21" i="5"/>
  <c r="G19" i="5"/>
  <c r="G20" i="5"/>
  <c r="H20" i="5" s="1"/>
  <c r="G18" i="5"/>
  <c r="H19" i="5" s="1"/>
  <c r="G21" i="5"/>
  <c r="H18" i="5" s="1"/>
  <c r="G12" i="5"/>
  <c r="H17" i="5" s="1"/>
  <c r="G17" i="5"/>
  <c r="G11" i="5"/>
  <c r="G16" i="5"/>
  <c r="H14" i="5" s="1"/>
  <c r="G15" i="5"/>
  <c r="G14" i="5"/>
  <c r="H12" i="5" s="1"/>
  <c r="G13" i="5"/>
  <c r="H11" i="5" s="1"/>
  <c r="G10" i="5"/>
  <c r="H10" i="5" s="1"/>
  <c r="G9" i="5"/>
  <c r="H9" i="5" s="1"/>
  <c r="G21" i="4"/>
  <c r="H21" i="4" s="1"/>
  <c r="G15" i="4"/>
  <c r="G17" i="4"/>
  <c r="H19" i="4" s="1"/>
  <c r="G20" i="4"/>
  <c r="G19" i="4"/>
  <c r="G18" i="4"/>
  <c r="H16" i="4" s="1"/>
  <c r="G13" i="4"/>
  <c r="H15" i="4" s="1"/>
  <c r="G12" i="4"/>
  <c r="G16" i="4"/>
  <c r="G11" i="4"/>
  <c r="H12" i="4" s="1"/>
  <c r="G14" i="4"/>
  <c r="H11" i="4" s="1"/>
  <c r="G10" i="4"/>
  <c r="H10" i="4" s="1"/>
  <c r="K12" i="1"/>
  <c r="K13" i="1"/>
  <c r="G13" i="1"/>
  <c r="H13" i="1" s="1"/>
  <c r="G12" i="1"/>
  <c r="H12" i="1" s="1"/>
  <c r="G11" i="1"/>
  <c r="H11" i="1" s="1"/>
  <c r="G10" i="1"/>
  <c r="H10" i="1" s="1"/>
  <c r="I79" i="16" l="1"/>
  <c r="I80" i="16" s="1"/>
  <c r="H28" i="5"/>
  <c r="H25" i="5"/>
  <c r="H29" i="5"/>
  <c r="H33" i="5"/>
  <c r="H35" i="5"/>
  <c r="H20" i="4"/>
  <c r="H13" i="4"/>
  <c r="H17" i="4"/>
  <c r="H14" i="4"/>
  <c r="H18" i="4"/>
  <c r="H15" i="5"/>
  <c r="H16" i="5"/>
  <c r="H13" i="5"/>
  <c r="H21" i="5"/>
  <c r="K20" i="8"/>
  <c r="K19" i="8"/>
  <c r="K18" i="8"/>
  <c r="K17" i="8"/>
  <c r="K16" i="8"/>
  <c r="K15" i="8"/>
  <c r="K13" i="8"/>
  <c r="K12" i="8"/>
  <c r="K11" i="8"/>
  <c r="F18" i="6"/>
  <c r="F17" i="9" l="1"/>
  <c r="F19" i="9"/>
  <c r="K26" i="5" l="1"/>
  <c r="K27" i="5"/>
  <c r="K28" i="5"/>
  <c r="K29" i="5"/>
  <c r="K10" i="5"/>
  <c r="K11" i="5"/>
  <c r="K12" i="5"/>
  <c r="K13" i="5"/>
  <c r="H48" i="13"/>
  <c r="H47" i="13"/>
  <c r="G42" i="13"/>
  <c r="H42" i="13" s="1"/>
  <c r="G36" i="13"/>
  <c r="H36" i="13" s="1"/>
  <c r="G35" i="13"/>
  <c r="H35" i="13" s="1"/>
  <c r="G30" i="13"/>
  <c r="H30" i="13" s="1"/>
  <c r="G29" i="13"/>
  <c r="H29" i="13" s="1"/>
  <c r="F14" i="9"/>
  <c r="F16" i="9"/>
  <c r="F15" i="9"/>
  <c r="F12" i="9"/>
  <c r="F13" i="9"/>
  <c r="F11" i="9"/>
  <c r="F9" i="9"/>
  <c r="F10" i="9"/>
  <c r="F18" i="10"/>
  <c r="F19" i="10"/>
  <c r="K11" i="1" l="1"/>
  <c r="F48" i="14" l="1"/>
  <c r="F42" i="14"/>
  <c r="F36" i="14"/>
  <c r="F30" i="14"/>
  <c r="F24" i="14"/>
  <c r="A4" i="6"/>
  <c r="A4" i="12" s="1"/>
  <c r="A4" i="7"/>
  <c r="A4" i="9"/>
  <c r="A1" i="7"/>
  <c r="A2" i="7"/>
  <c r="G35" i="20"/>
  <c r="H35" i="20" s="1"/>
  <c r="G34" i="20"/>
  <c r="H34" i="20" s="1"/>
  <c r="G33" i="20"/>
  <c r="H33" i="20" s="1"/>
  <c r="G32" i="20"/>
  <c r="G31" i="20"/>
  <c r="G30" i="20"/>
  <c r="G24" i="20"/>
  <c r="H24" i="20" s="1"/>
  <c r="G23" i="20"/>
  <c r="H23" i="20" s="1"/>
  <c r="G22" i="20"/>
  <c r="H22" i="20" s="1"/>
  <c r="G21" i="20"/>
  <c r="G20" i="20"/>
  <c r="G19" i="20"/>
  <c r="G55" i="20"/>
  <c r="H55" i="20" s="1"/>
  <c r="G54" i="20"/>
  <c r="H54" i="20" s="1"/>
  <c r="G53" i="20"/>
  <c r="H53" i="20" s="1"/>
  <c r="G52" i="20"/>
  <c r="G51" i="20"/>
  <c r="G50" i="20"/>
  <c r="F24" i="13"/>
  <c r="E24" i="13"/>
  <c r="D24" i="13"/>
  <c r="C24" i="13"/>
  <c r="B24" i="13"/>
  <c r="A24" i="13"/>
  <c r="F23" i="13"/>
  <c r="E23" i="13"/>
  <c r="D23" i="13"/>
  <c r="C23" i="13"/>
  <c r="B23" i="13"/>
  <c r="A23" i="13"/>
  <c r="G18" i="13"/>
  <c r="H18" i="13" s="1"/>
  <c r="G17" i="13"/>
  <c r="H17" i="13" s="1"/>
  <c r="F18" i="14" l="1"/>
  <c r="F12" i="14"/>
  <c r="F61" i="20" l="1"/>
  <c r="E61" i="20"/>
  <c r="D61" i="20"/>
  <c r="C61" i="20"/>
  <c r="B61" i="20"/>
  <c r="A61" i="20"/>
  <c r="F60" i="20"/>
  <c r="E60" i="20"/>
  <c r="D60" i="20"/>
  <c r="C60" i="20"/>
  <c r="B60" i="20"/>
  <c r="A60" i="20"/>
  <c r="F59" i="20"/>
  <c r="E59" i="20"/>
  <c r="D59" i="20"/>
  <c r="C59" i="20"/>
  <c r="B59" i="20"/>
  <c r="A59" i="20"/>
  <c r="A57" i="20"/>
  <c r="A48" i="20"/>
  <c r="F41" i="20"/>
  <c r="E41" i="20"/>
  <c r="D41" i="20"/>
  <c r="C41" i="20"/>
  <c r="B41" i="20"/>
  <c r="A41" i="20"/>
  <c r="F40" i="20"/>
  <c r="E40" i="20"/>
  <c r="D40" i="20"/>
  <c r="C40" i="20"/>
  <c r="B40" i="20"/>
  <c r="A40" i="20"/>
  <c r="F39" i="20"/>
  <c r="E39" i="20"/>
  <c r="D39" i="20"/>
  <c r="C39" i="20"/>
  <c r="B39" i="20"/>
  <c r="A39" i="20"/>
  <c r="A37" i="20"/>
  <c r="A28" i="20"/>
  <c r="A26" i="20"/>
  <c r="A17" i="20"/>
  <c r="F15" i="20"/>
  <c r="E15" i="20"/>
  <c r="D15" i="20"/>
  <c r="C15" i="20"/>
  <c r="B15" i="20"/>
  <c r="A15" i="20"/>
  <c r="A13" i="20"/>
  <c r="A4" i="20"/>
  <c r="G12" i="20"/>
  <c r="H12" i="20" s="1"/>
  <c r="G11" i="20"/>
  <c r="H11" i="20" s="1"/>
  <c r="G10" i="20"/>
  <c r="F10" i="20"/>
  <c r="E10" i="20"/>
  <c r="D10" i="20"/>
  <c r="C10" i="20"/>
  <c r="B10" i="20"/>
  <c r="A10" i="20"/>
  <c r="G9" i="20"/>
  <c r="F9" i="20"/>
  <c r="E9" i="20"/>
  <c r="D9" i="20"/>
  <c r="C9" i="20"/>
  <c r="B9" i="20"/>
  <c r="A9" i="20"/>
  <c r="A7" i="20"/>
  <c r="A6" i="20"/>
  <c r="A5" i="20"/>
  <c r="A2" i="20"/>
  <c r="A1" i="20"/>
  <c r="E19" i="18"/>
  <c r="D19" i="18"/>
  <c r="C19" i="18"/>
  <c r="B19" i="18"/>
  <c r="A19" i="18"/>
  <c r="E18" i="18"/>
  <c r="D18" i="18"/>
  <c r="C18" i="18"/>
  <c r="B18" i="18"/>
  <c r="A18" i="18"/>
  <c r="E12" i="18"/>
  <c r="D12" i="18"/>
  <c r="C12" i="18"/>
  <c r="B12" i="18"/>
  <c r="A12" i="18"/>
  <c r="E11" i="18"/>
  <c r="D11" i="18"/>
  <c r="C11" i="18"/>
  <c r="B11" i="18"/>
  <c r="A11" i="18"/>
  <c r="E10" i="18"/>
  <c r="D10" i="18"/>
  <c r="C10" i="18"/>
  <c r="B10" i="18"/>
  <c r="A10" i="18"/>
  <c r="A16" i="18"/>
  <c r="A14" i="18"/>
  <c r="A8" i="18"/>
  <c r="A4" i="18"/>
  <c r="A6" i="18"/>
  <c r="A3" i="18"/>
  <c r="A2" i="18"/>
  <c r="A1" i="18"/>
  <c r="K17" i="4" l="1"/>
  <c r="K18" i="4"/>
  <c r="K19" i="4"/>
  <c r="K20" i="4"/>
  <c r="K21" i="4"/>
  <c r="G23" i="13" l="1"/>
  <c r="H23" i="13" s="1"/>
  <c r="G24" i="13"/>
  <c r="H24" i="13" s="1"/>
  <c r="G40" i="20"/>
  <c r="G39" i="20"/>
  <c r="G41" i="20"/>
  <c r="G59" i="20"/>
  <c r="G61" i="20"/>
  <c r="G60" i="20"/>
  <c r="G15" i="20"/>
  <c r="K10" i="1" l="1"/>
  <c r="K16" i="4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K10" i="8"/>
  <c r="G40" i="13" l="1"/>
  <c r="G39" i="13"/>
  <c r="E47" i="14" l="1"/>
  <c r="E35" i="14"/>
  <c r="D35" i="14"/>
  <c r="C35" i="14"/>
  <c r="B35" i="14"/>
  <c r="A35" i="14"/>
  <c r="W12" i="9"/>
  <c r="W11" i="9"/>
  <c r="V12" i="9"/>
  <c r="V11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6" i="6"/>
  <c r="A2" i="6"/>
  <c r="A1" i="6"/>
  <c r="A6" i="7" l="1"/>
  <c r="A6" i="9"/>
  <c r="A2" i="9"/>
  <c r="A1" i="9"/>
  <c r="A1" i="5"/>
  <c r="A2" i="5"/>
  <c r="A6" i="5"/>
  <c r="K25" i="5" l="1"/>
  <c r="K9" i="5"/>
  <c r="K13" i="4"/>
  <c r="K14" i="4"/>
  <c r="K15" i="4"/>
  <c r="K12" i="4"/>
  <c r="K11" i="4"/>
  <c r="K10" i="4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6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<sst xmlns="http://schemas.openxmlformats.org/spreadsheetml/2006/main" count="1234" uniqueCount="270">
  <si>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</si>
  <si>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</si>
  <si>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</si>
  <si>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</si>
  <si>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</si>
  <si>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</si>
  <si>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</si>
  <si>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</si>
  <si>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</si>
  <si>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</si>
  <si>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</si>
  <si>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</si>
  <si>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</si>
  <si>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</si>
  <si>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</si>
  <si>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</si>
  <si>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</si>
  <si>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</si>
  <si>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</si>
  <si>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</si>
  <si>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</si>
  <si>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</si>
  <si>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</si>
  <si>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</si>
  <si>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</si>
  <si>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</si>
  <si>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</si>
  <si>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</si>
  <si>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</si>
  <si>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</si>
  <si>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</si>
  <si>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</si>
  <si>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</si>
  <si>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</si>
  <si>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</si>
  <si>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</si>
  <si>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</si>
  <si>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</si>
  <si>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</si>
  <si>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</si>
  <si>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CABALLEROS MENORES DE 13 AÑOS (CLASES 09 Y POSTERIROES)</t>
  </si>
  <si>
    <t>CABALLEROS MENORES DE 15 AÑOS (Clases 07 y Posteiroes)</t>
  </si>
  <si>
    <t>TANDIL</t>
  </si>
  <si>
    <t>DOLORES</t>
  </si>
  <si>
    <t>VILLA GESELL</t>
  </si>
  <si>
    <t>LOCALIDAD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</si>
  <si>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</si>
  <si>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</si>
  <si>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</si>
  <si>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</si>
  <si>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</si>
  <si>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</si>
  <si>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NECOCHEA</t>
  </si>
  <si>
    <t>STIER COLLAREDA RENATA</t>
  </si>
  <si>
    <t>ACHEN ALDANA</t>
  </si>
  <si>
    <t>LEON CAMPOS IARA</t>
  </si>
  <si>
    <t>DEPREZ GRUNTZIG UMMA</t>
  </si>
  <si>
    <t>CACACE ISABELLA</t>
  </si>
  <si>
    <t>RODRIGUEZ MACIAS ISABELLA</t>
  </si>
  <si>
    <t>CRUZ COSME</t>
  </si>
  <si>
    <t>MORUA CARIAC SANTIAGO</t>
  </si>
  <si>
    <t>TOBLER GONZALO</t>
  </si>
  <si>
    <t>GIMENEZ QUIROGA GONZALO</t>
  </si>
  <si>
    <t>SPGC</t>
  </si>
  <si>
    <t>PATTI NICOLAS</t>
  </si>
  <si>
    <t>LEOFANTI RENZO</t>
  </si>
  <si>
    <t>3° GROSS</t>
  </si>
  <si>
    <t>3° NETO</t>
  </si>
  <si>
    <t>G. PUEYRREDON</t>
  </si>
  <si>
    <t>P</t>
  </si>
  <si>
    <t>DAMAS CATEGORIA UNICA</t>
  </si>
  <si>
    <t>EVTGC</t>
  </si>
  <si>
    <t>TGC</t>
  </si>
  <si>
    <t>SALANITRO TOMAS</t>
  </si>
  <si>
    <t>RODRIGUEZ LUCIANO</t>
  </si>
  <si>
    <t>ML</t>
  </si>
  <si>
    <t>STGC</t>
  </si>
  <si>
    <t>VIRAG LUCA</t>
  </si>
  <si>
    <t>DEPREZ UMMA</t>
  </si>
  <si>
    <t>MAR DEL PLATA GOLF CLUB</t>
  </si>
  <si>
    <t>CANCHA NUEVA</t>
  </si>
  <si>
    <t>11° FECHA DEL RANKING</t>
  </si>
  <si>
    <t>DOMINGO 13 DE NOVIEMBRE DE 2022</t>
  </si>
  <si>
    <t>12° FECHA DEL RANKING</t>
  </si>
  <si>
    <t>MAR DEL PLATA GOLF CLUB - CANCHA NUEVA -</t>
  </si>
  <si>
    <t>11° FECHA DEL RANKING DE MENORES CON HANDICAP</t>
  </si>
  <si>
    <t>DOS VUELTAS DE 9 HOYOS MEDAL PLAY -</t>
  </si>
  <si>
    <t>par  damas : 37  +  36  =  73  y  par  caballeros  :  36  +  35  =  71</t>
  </si>
  <si>
    <t>HOYO 1</t>
  </si>
  <si>
    <r>
      <t xml:space="preserve">CABALLEROS MENORES DE 13 CLASES 09 Y POSTERIORES </t>
    </r>
    <r>
      <rPr>
        <b/>
        <sz val="9"/>
        <color rgb="FFFF0000"/>
        <rFont val="Arial"/>
        <family val="2"/>
      </rPr>
      <t>- BOCHAS ROJAS -</t>
    </r>
  </si>
  <si>
    <t>VIALI MARTIN</t>
  </si>
  <si>
    <t>JAUNARENA FACUNDO</t>
  </si>
  <si>
    <t>ACOSTA TOBIAS</t>
  </si>
  <si>
    <t>MARTIN IGNACIO</t>
  </si>
  <si>
    <t>CEJAS FEDERICO</t>
  </si>
  <si>
    <t>COSTANTINO FELIPE</t>
  </si>
  <si>
    <t>ROLON ESTANISLAO</t>
  </si>
  <si>
    <t>REYNOSA JOAQUIN</t>
  </si>
  <si>
    <t>JUAREZ GOÑI FRANCISCO</t>
  </si>
  <si>
    <t>PORTIS SANTIAGO</t>
  </si>
  <si>
    <t>LANDI AGUSTIN</t>
  </si>
  <si>
    <t>RAMPEZZOTTI BARTOLOME</t>
  </si>
  <si>
    <t>GUERENDIAIN FERMIN</t>
  </si>
  <si>
    <t>CABALLEROS MENORES DE 15 CLASES 07 Y 08</t>
  </si>
  <si>
    <t>LOUSTAU AGUSTIN</t>
  </si>
  <si>
    <t>PALENCIA EMILIO</t>
  </si>
  <si>
    <t>SANTANA PEDRO</t>
  </si>
  <si>
    <t>DURINGER BENJAMIN</t>
  </si>
  <si>
    <t>JENKINS STEVE</t>
  </si>
  <si>
    <t>SARASOLA JOSE MANUEL</t>
  </si>
  <si>
    <t>SALVI SANTINO</t>
  </si>
  <si>
    <t>CABALLEROS MENORES CLASES 04 - 05  Y  06</t>
  </si>
  <si>
    <t>FLÜGEL LUCAS IGNACIO</t>
  </si>
  <si>
    <t>SALVI BENICIO</t>
  </si>
  <si>
    <t>ACTIS JUAN CRUZ</t>
  </si>
  <si>
    <t>ROLON FRANCISCO</t>
  </si>
  <si>
    <t>TOBLER SANTIAGO</t>
  </si>
  <si>
    <t>LARREGAIN GABRIEL</t>
  </si>
  <si>
    <t>ORTALE FELIPE</t>
  </si>
  <si>
    <t>LEOFANTI DANTE SALVADOR</t>
  </si>
  <si>
    <t>ELICHIRIBEHETY RICARDO JUAN</t>
  </si>
  <si>
    <t>SAFE FRANCO</t>
  </si>
  <si>
    <t>BERCHOT TOMAS</t>
  </si>
  <si>
    <t>CABALLEROS JUVENILES CLASES 97 - 98 - 99- 00 - 01 - 02 Y 03</t>
  </si>
  <si>
    <t>ROMERO GONZALO</t>
  </si>
  <si>
    <t>FERNANDEZ FRANCISCO</t>
  </si>
  <si>
    <t>MORUA CARIAC MATEO</t>
  </si>
  <si>
    <t>NASSR TOMAS</t>
  </si>
  <si>
    <t>DAMAS MENORES CLASES 04 - 05  Y  06</t>
  </si>
  <si>
    <t>MORAN ASTESANO VALENTINA</t>
  </si>
  <si>
    <t>POLITA NUÑEZ MAITE</t>
  </si>
  <si>
    <t>SERRES SCHEFFER JOSEFINA</t>
  </si>
  <si>
    <t>OLIVERI ANGELINA</t>
  </si>
  <si>
    <t>MARTIN IARA</t>
  </si>
  <si>
    <t>RAMPOLDI SARA ALESSIA</t>
  </si>
  <si>
    <t>DAMAS  M 15 (CLASES 07 y Posteriores)</t>
  </si>
  <si>
    <t>MEILAN LOURDES</t>
  </si>
  <si>
    <t>TRIGO FELICITAS</t>
  </si>
  <si>
    <t>RODRIGUEZ MACIAS ISABELA</t>
  </si>
  <si>
    <t>DANIEL KATJA</t>
  </si>
  <si>
    <t>MA KARTHE PUCILLO MIA</t>
  </si>
  <si>
    <t>JENKINS UMA</t>
  </si>
  <si>
    <t>PORCEL ALFONSINA</t>
  </si>
  <si>
    <t>12° FECHA DEL RANKING - MENORES SIN HANDICAP -</t>
  </si>
  <si>
    <t>CATEGORIA EAGLES (Clases 2011 y 2012)</t>
  </si>
  <si>
    <t>FOLGUERAS LAUTARO</t>
  </si>
  <si>
    <t>DESCOTTE TOMAS</t>
  </si>
  <si>
    <t>SANCHEZ ERIK TOMAS</t>
  </si>
  <si>
    <t>LOPEZ LEONEL</t>
  </si>
  <si>
    <t>FOLGUERAS AUGUSTO</t>
  </si>
  <si>
    <t>CERESETO ALVARO</t>
  </si>
  <si>
    <t>GENTILE MARTINO</t>
  </si>
  <si>
    <t>MA KARTHE FRANCISCO</t>
  </si>
  <si>
    <t>FALCON PERRETTI ORESTE JONAS</t>
  </si>
  <si>
    <t>HARDOY MARTIN</t>
  </si>
  <si>
    <t>ALVAREZ RAMIRO</t>
  </si>
  <si>
    <t>PUENTE BALTAZAR</t>
  </si>
  <si>
    <t>MORELLO SANTIAGO</t>
  </si>
  <si>
    <t>LAGOS TOMAS</t>
  </si>
  <si>
    <t>DE ZUBIZARRETA MATEO</t>
  </si>
  <si>
    <t>ALEMAN BENJAMIN</t>
  </si>
  <si>
    <t>PARASUCO AXEL GONZALO</t>
  </si>
  <si>
    <t>PATTI VICENTE</t>
  </si>
  <si>
    <t>HAUQUI MANUEL</t>
  </si>
  <si>
    <t>CASTRO SANTINO</t>
  </si>
  <si>
    <t>GOTI ALFONSO</t>
  </si>
  <si>
    <t>ANSORENA VIOLETA</t>
  </si>
  <si>
    <t>VIACAVA GONZALEZ SOFIA</t>
  </si>
  <si>
    <t>MAYORANO ISABELLA</t>
  </si>
  <si>
    <t>STATI CLARA</t>
  </si>
  <si>
    <t>CONTE BIANCA</t>
  </si>
  <si>
    <t>POLIFRONI CONSTANZA</t>
  </si>
  <si>
    <t>BUSTAMANTE EMILIA</t>
  </si>
  <si>
    <t>CEJAS CATALINA</t>
  </si>
  <si>
    <t>MARTIN MILENA</t>
  </si>
  <si>
    <t>PORCEL MARGARITA</t>
  </si>
  <si>
    <t>RAMPEZZOTI JUSTINA</t>
  </si>
  <si>
    <t>BIONDELLI ALLEGRA</t>
  </si>
  <si>
    <t>CATEGORIA BIRDIES (Clases 2013 y Posteriores)</t>
  </si>
  <si>
    <t>CHOCO HIPOLITO</t>
  </si>
  <si>
    <t>JUAREZ GOÑI BENJAMIN</t>
  </si>
  <si>
    <t>CICCOLA FRANCESCO</t>
  </si>
  <si>
    <t>GUERENDIAIN CLEMENTE</t>
  </si>
  <si>
    <t>RIVAS BAUTISTA</t>
  </si>
  <si>
    <t>LAMORTE JUAN SEBASTIAN</t>
  </si>
  <si>
    <t>MONTENEGRO BENJAMIN</t>
  </si>
  <si>
    <t>MORELLO BAUTISTA</t>
  </si>
  <si>
    <t>MORELLO JUAN</t>
  </si>
  <si>
    <t>REPETTO TOMAS</t>
  </si>
  <si>
    <t>SARASOLA PEDRO</t>
  </si>
  <si>
    <t>FLORES BELLINI IGNACIO</t>
  </si>
  <si>
    <t>ARBELECHE ISIDRO FERMIN</t>
  </si>
  <si>
    <t>BUSTILLO BELISARIO</t>
  </si>
  <si>
    <t>HAUQUI SANTIAGO</t>
  </si>
  <si>
    <t>VIRAG MATTIA</t>
  </si>
  <si>
    <t>ELICHIRIBEHETY TOMAS</t>
  </si>
  <si>
    <t>ELICHIRIBEHETY PEDRO</t>
  </si>
  <si>
    <t>MATHIEU HILARIO</t>
  </si>
  <si>
    <t>DOMINGUEZ DO AMARAL BAUTISTA</t>
  </si>
  <si>
    <t>MASTROVITO FRANCISCO</t>
  </si>
  <si>
    <t>ANSORENA MARTIN</t>
  </si>
  <si>
    <t>RODRIGUEZ STRIEBECK FRANCISCO</t>
  </si>
  <si>
    <t>ALVAREZ AXEL JESUS</t>
  </si>
  <si>
    <t>RODRIGUEZ MACIAS HILARIO</t>
  </si>
  <si>
    <t>PANICHELLI NINA</t>
  </si>
  <si>
    <t>TRIGO VIOLETA</t>
  </si>
  <si>
    <t>LAPETINA ZOE</t>
  </si>
  <si>
    <t>LEOFANTI BIANCA EMILIA</t>
  </si>
  <si>
    <t>CANNELLI ESMERALDA</t>
  </si>
  <si>
    <t>CEJAS AGOSTINA</t>
  </si>
  <si>
    <t xml:space="preserve"> CATEGORIA PRINCIPIANTES - 5 HOYOS -</t>
  </si>
  <si>
    <t>CHOCO JOAQUINA</t>
  </si>
  <si>
    <t>MEILAN BELEN</t>
  </si>
  <si>
    <t>GREEN MAGDALENA</t>
  </si>
  <si>
    <t>RODRIGUEZ FERRERO SANTIAGO</t>
  </si>
  <si>
    <t>MATHIEU TORIBIO</t>
  </si>
  <si>
    <t>REPETTO MANUEL</t>
  </si>
  <si>
    <t>GREEN PILAR</t>
  </si>
  <si>
    <t>TRIGO SIMONA</t>
  </si>
  <si>
    <t>PARODI MARGARITA</t>
  </si>
  <si>
    <t>RODRIGUEZ FERRERO JUAN MARTIN</t>
  </si>
  <si>
    <t>CARTOLANO JUAN MARTIN</t>
  </si>
  <si>
    <t>ALFONSO FELIPE</t>
  </si>
  <si>
    <t>BIONDELLI BOSSO ANGELINA</t>
  </si>
  <si>
    <t>ULLUA EMILIA DELFINA</t>
  </si>
  <si>
    <t>VIOLA MAYER CHARO</t>
  </si>
  <si>
    <t>LENZO OVEJERO GABRIEL</t>
  </si>
  <si>
    <t>CARTOLANO JUSTO JOSE</t>
  </si>
  <si>
    <t>MELARA TOMAS LUCAS</t>
  </si>
  <si>
    <t>VIOLA MAYER LOLA</t>
  </si>
  <si>
    <t>SANTORO ULLUA MARIA VALENTINA</t>
  </si>
  <si>
    <t>CARTOLANO INES MARIA</t>
  </si>
  <si>
    <t>RICCIUTO BENJAMIN</t>
  </si>
  <si>
    <t>ESPINAL SALVADOR</t>
  </si>
  <si>
    <t>REYNOSO URIEL</t>
  </si>
  <si>
    <t>DEPIERRO JUSTINO</t>
  </si>
  <si>
    <t>RODRIGUEZ JULIAN</t>
  </si>
  <si>
    <t>PORCEL RENZO</t>
  </si>
  <si>
    <t>HOYO 10</t>
  </si>
  <si>
    <t>CATEGORIA PROMOCIONALES A HCP Y CATEGORIA ALBATROS (Clases 09 y 10)</t>
  </si>
  <si>
    <t>PAGNI LUCAS</t>
  </si>
  <si>
    <t>VARELA FRANCISCO</t>
  </si>
  <si>
    <t>CEJAS SANTIAGO</t>
  </si>
  <si>
    <t>POLLERO SIMON</t>
  </si>
  <si>
    <t>HARPER TUBIO JUAN BAUTISTA</t>
  </si>
  <si>
    <t>TOCAGNI JUAN MARTIN</t>
  </si>
  <si>
    <t>TRIGO GUTIERREZ BENJAMIN</t>
  </si>
  <si>
    <t>GALARZA MAXIMO EZEQUIEL</t>
  </si>
  <si>
    <t>TANGHERLINI JOSEFINA</t>
  </si>
  <si>
    <t>BORDON TRINIDAD</t>
  </si>
  <si>
    <t>TOCAGNI HELENA BEATRIZ</t>
  </si>
  <si>
    <t>ANSORENA LOLA</t>
  </si>
  <si>
    <t>GOLFISTAS INTEGRADOS</t>
  </si>
  <si>
    <t>BORKOWSKI ROMINA</t>
  </si>
  <si>
    <t>KEEGAARD LISANDRO</t>
  </si>
  <si>
    <t>LONCAN JAVIER</t>
  </si>
  <si>
    <t>MORANO JUAN CRUZ</t>
  </si>
  <si>
    <t>RETTA PEDRO JOSE</t>
  </si>
  <si>
    <t>NASSR TOMAS FRANCISCO</t>
  </si>
  <si>
    <t>MDPGC</t>
  </si>
  <si>
    <t>GCD</t>
  </si>
  <si>
    <t>CSCPGB</t>
  </si>
  <si>
    <t>NGC</t>
  </si>
  <si>
    <t>CMDP</t>
  </si>
  <si>
    <t>VGGC</t>
  </si>
  <si>
    <t>RAMPEZZOTTI JUSTINA</t>
  </si>
  <si>
    <t>CG</t>
  </si>
  <si>
    <t>MONTENEGRO GIL BENJAMIN</t>
  </si>
  <si>
    <t>CEGL</t>
  </si>
  <si>
    <t>CAMET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</si>
</sst>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[$-C0A]dd/mm/yyyy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u/>
      <sz val="30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name val="Arial1"/>
    </font>
    <font>
      <b/>
      <sz val="9"/>
      <color indexed="10"/>
      <name val="Arial"/>
      <family val="2"/>
    </font>
    <font>
      <b/>
      <sz val="15"/>
      <color indexed="17"/>
      <name val="Arial"/>
      <family val="2"/>
    </font>
    <font>
      <b/>
      <sz val="9"/>
      <color rgb="FFFF0000"/>
      <name val="Arial1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7" xfId="0" quotePrefix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5" fillId="0" borderId="28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center" vertical="center"/>
    </xf>
    <xf numFmtId="165" fontId="43" fillId="0" borderId="30" xfId="3" applyFont="1" applyBorder="1" applyAlignment="1">
      <alignment vertical="center"/>
    </xf>
    <xf numFmtId="2" fontId="43" fillId="0" borderId="31" xfId="3" applyNumberFormat="1" applyFont="1" applyBorder="1" applyAlignment="1">
      <alignment horizontal="center" vertical="center"/>
    </xf>
    <xf numFmtId="0" fontId="20" fillId="0" borderId="31" xfId="0" applyFont="1" applyBorder="1" applyAlignment="1">
      <alignment vertical="center"/>
    </xf>
    <xf numFmtId="0" fontId="21" fillId="0" borderId="31" xfId="0" quotePrefix="1" applyFont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quotePrefix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65" fontId="43" fillId="0" borderId="33" xfId="3" applyFont="1" applyBorder="1" applyAlignment="1">
      <alignment vertical="center"/>
    </xf>
    <xf numFmtId="2" fontId="43" fillId="0" borderId="34" xfId="3" applyNumberFormat="1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65" fontId="43" fillId="0" borderId="39" xfId="3" applyFont="1" applyBorder="1" applyAlignment="1">
      <alignment vertical="center"/>
    </xf>
    <xf numFmtId="2" fontId="43" fillId="0" borderId="40" xfId="3" applyNumberFormat="1" applyFont="1" applyBorder="1" applyAlignment="1">
      <alignment horizontal="center" vertical="center"/>
    </xf>
    <xf numFmtId="0" fontId="21" fillId="0" borderId="40" xfId="0" applyFont="1" applyBorder="1" applyAlignment="1">
      <alignment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65" fontId="43" fillId="0" borderId="3" xfId="3" applyFont="1" applyBorder="1" applyAlignment="1">
      <alignment vertical="center"/>
    </xf>
    <xf numFmtId="2" fontId="43" fillId="0" borderId="2" xfId="3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/>
    <xf numFmtId="0" fontId="21" fillId="0" borderId="4" xfId="0" applyFont="1" applyBorder="1"/>
    <xf numFmtId="0" fontId="21" fillId="0" borderId="3" xfId="0" applyFont="1" applyBorder="1" applyAlignment="1">
      <alignment vertical="center"/>
    </xf>
    <xf numFmtId="0" fontId="21" fillId="0" borderId="2" xfId="0" quotePrefix="1" applyFont="1" applyBorder="1" applyAlignment="1">
      <alignment horizontal="center" vertical="center"/>
    </xf>
    <xf numFmtId="165" fontId="43" fillId="0" borderId="2" xfId="3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165" fontId="43" fillId="0" borderId="43" xfId="3" applyFont="1" applyBorder="1" applyAlignment="1">
      <alignment vertical="center"/>
    </xf>
    <xf numFmtId="2" fontId="43" fillId="0" borderId="44" xfId="3" applyNumberFormat="1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165" fontId="43" fillId="0" borderId="31" xfId="3" applyFont="1" applyBorder="1" applyAlignment="1">
      <alignment vertical="center"/>
    </xf>
    <xf numFmtId="165" fontId="43" fillId="0" borderId="34" xfId="3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2" fontId="43" fillId="0" borderId="40" xfId="3" quotePrefix="1" applyNumberFormat="1" applyFont="1" applyBorder="1" applyAlignment="1">
      <alignment horizontal="center" vertical="center"/>
    </xf>
    <xf numFmtId="0" fontId="20" fillId="0" borderId="4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41" fillId="12" borderId="1" xfId="0" applyFont="1" applyFill="1" applyBorder="1" applyAlignment="1">
      <alignment horizontal="center" vertical="center"/>
    </xf>
    <xf numFmtId="2" fontId="43" fillId="0" borderId="41" xfId="3" applyNumberFormat="1" applyFont="1" applyBorder="1" applyAlignment="1">
      <alignment horizontal="center" vertical="center"/>
    </xf>
    <xf numFmtId="2" fontId="43" fillId="0" borderId="4" xfId="3" applyNumberFormat="1" applyFont="1" applyBorder="1" applyAlignment="1">
      <alignment horizontal="center" vertical="center"/>
    </xf>
    <xf numFmtId="165" fontId="43" fillId="13" borderId="3" xfId="3" applyFont="1" applyFill="1" applyBorder="1" applyAlignment="1">
      <alignment vertical="center"/>
    </xf>
    <xf numFmtId="0" fontId="21" fillId="13" borderId="2" xfId="0" applyFont="1" applyFill="1" applyBorder="1" applyAlignment="1">
      <alignment vertical="center"/>
    </xf>
    <xf numFmtId="165" fontId="43" fillId="13" borderId="2" xfId="3" applyFont="1" applyFill="1" applyBorder="1" applyAlignment="1">
      <alignment vertical="center"/>
    </xf>
    <xf numFmtId="0" fontId="21" fillId="13" borderId="3" xfId="0" applyFont="1" applyFill="1" applyBorder="1" applyAlignment="1">
      <alignment vertical="center"/>
    </xf>
    <xf numFmtId="0" fontId="21" fillId="13" borderId="43" xfId="0" applyFont="1" applyFill="1" applyBorder="1" applyAlignment="1">
      <alignment vertical="center"/>
    </xf>
    <xf numFmtId="165" fontId="43" fillId="13" borderId="44" xfId="3" applyFont="1" applyFill="1" applyBorder="1" applyAlignment="1">
      <alignment vertical="center"/>
    </xf>
    <xf numFmtId="0" fontId="21" fillId="13" borderId="44" xfId="0" applyFont="1" applyFill="1" applyBorder="1" applyAlignment="1">
      <alignment vertical="center"/>
    </xf>
    <xf numFmtId="2" fontId="43" fillId="0" borderId="45" xfId="3" applyNumberFormat="1" applyFont="1" applyBorder="1" applyAlignment="1">
      <alignment horizontal="center" vertical="center"/>
    </xf>
    <xf numFmtId="165" fontId="43" fillId="0" borderId="40" xfId="3" applyFont="1" applyBorder="1" applyAlignment="1">
      <alignment vertical="center"/>
    </xf>
    <xf numFmtId="0" fontId="21" fillId="13" borderId="39" xfId="0" applyFont="1" applyFill="1" applyBorder="1" applyAlignment="1">
      <alignment vertical="center"/>
    </xf>
    <xf numFmtId="0" fontId="21" fillId="13" borderId="40" xfId="0" applyFont="1" applyFill="1" applyBorder="1" applyAlignment="1">
      <alignment vertical="center"/>
    </xf>
    <xf numFmtId="2" fontId="43" fillId="0" borderId="41" xfId="3" quotePrefix="1" applyNumberFormat="1" applyFont="1" applyBorder="1" applyAlignment="1">
      <alignment horizontal="center" vertical="center"/>
    </xf>
    <xf numFmtId="2" fontId="43" fillId="0" borderId="2" xfId="3" quotePrefix="1" applyNumberFormat="1" applyFont="1" applyBorder="1" applyAlignment="1">
      <alignment horizontal="center" vertical="center"/>
    </xf>
    <xf numFmtId="2" fontId="43" fillId="0" borderId="4" xfId="3" quotePrefix="1" applyNumberFormat="1" applyFont="1" applyBorder="1" applyAlignment="1">
      <alignment horizontal="center" vertical="center"/>
    </xf>
    <xf numFmtId="0" fontId="21" fillId="0" borderId="43" xfId="0" applyFont="1" applyBorder="1" applyAlignment="1">
      <alignment vertical="center"/>
    </xf>
    <xf numFmtId="2" fontId="43" fillId="0" borderId="44" xfId="3" quotePrefix="1" applyNumberFormat="1" applyFont="1" applyBorder="1" applyAlignment="1">
      <alignment horizontal="center" vertical="center"/>
    </xf>
    <xf numFmtId="2" fontId="43" fillId="0" borderId="45" xfId="3" quotePrefix="1" applyNumberFormat="1" applyFont="1" applyBorder="1" applyAlignment="1">
      <alignment horizontal="center" vertical="center"/>
    </xf>
    <xf numFmtId="0" fontId="41" fillId="1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43" xfId="0" applyFont="1" applyFill="1" applyBorder="1"/>
    <xf numFmtId="0" fontId="11" fillId="0" borderId="44" xfId="0" applyFont="1" applyFill="1" applyBorder="1" applyAlignment="1">
      <alignment horizontal="center"/>
    </xf>
    <xf numFmtId="164" fontId="11" fillId="0" borderId="44" xfId="0" applyNumberFormat="1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45" fillId="15" borderId="24" xfId="0" applyFont="1" applyFill="1" applyBorder="1"/>
    <xf numFmtId="0" fontId="45" fillId="15" borderId="43" xfId="0" applyFont="1" applyFill="1" applyBorder="1"/>
    <xf numFmtId="0" fontId="45" fillId="16" borderId="24" xfId="0" applyFont="1" applyFill="1" applyBorder="1"/>
    <xf numFmtId="0" fontId="6" fillId="0" borderId="50" xfId="0" applyFont="1" applyFill="1" applyBorder="1"/>
    <xf numFmtId="164" fontId="7" fillId="0" borderId="44" xfId="0" applyNumberFormat="1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41" fillId="11" borderId="29" xfId="0" applyFont="1" applyFill="1" applyBorder="1" applyAlignment="1">
      <alignment horizontal="center" vertical="center"/>
    </xf>
    <xf numFmtId="0" fontId="41" fillId="11" borderId="20" xfId="0" applyFont="1" applyFill="1" applyBorder="1" applyAlignment="1">
      <alignment horizontal="center" vertical="center"/>
    </xf>
    <xf numFmtId="0" fontId="41" fillId="11" borderId="22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9" borderId="2" xfId="0" applyFont="1" applyFill="1" applyBorder="1" applyAlignment="1">
      <alignment horizontal="center" vertical="center"/>
    </xf>
    <xf numFmtId="0" fontId="39" fillId="9" borderId="2" xfId="0" applyFont="1" applyFill="1" applyBorder="1" applyAlignment="1">
      <alignment horizontal="center" vertical="center"/>
    </xf>
    <xf numFmtId="0" fontId="40" fillId="10" borderId="18" xfId="0" applyFont="1" applyFill="1" applyBorder="1" applyAlignment="1">
      <alignment horizontal="center" vertical="center"/>
    </xf>
    <xf numFmtId="0" fontId="40" fillId="10" borderId="15" xfId="0" applyFont="1" applyFill="1" applyBorder="1" applyAlignment="1">
      <alignment horizontal="center" vertical="center"/>
    </xf>
    <xf numFmtId="0" fontId="40" fillId="10" borderId="19" xfId="0" applyFont="1" applyFill="1" applyBorder="1" applyAlignment="1">
      <alignment horizontal="center" vertical="center"/>
    </xf>
    <xf numFmtId="0" fontId="41" fillId="11" borderId="36" xfId="0" applyFont="1" applyFill="1" applyBorder="1" applyAlignment="1">
      <alignment horizontal="center" vertical="center"/>
    </xf>
    <xf numFmtId="0" fontId="41" fillId="11" borderId="37" xfId="0" applyFont="1" applyFill="1" applyBorder="1" applyAlignment="1">
      <alignment horizontal="center" vertical="center"/>
    </xf>
    <xf numFmtId="0" fontId="41" fillId="11" borderId="46" xfId="0" applyFont="1" applyFill="1" applyBorder="1" applyAlignment="1">
      <alignment horizontal="center" vertical="center"/>
    </xf>
    <xf numFmtId="0" fontId="41" fillId="11" borderId="47" xfId="0" applyFont="1" applyFill="1" applyBorder="1" applyAlignment="1">
      <alignment horizontal="center" vertical="center"/>
    </xf>
    <xf numFmtId="0" fontId="41" fillId="11" borderId="8" xfId="0" applyFont="1" applyFill="1" applyBorder="1" applyAlignment="1">
      <alignment horizontal="center" vertical="center"/>
    </xf>
    <xf numFmtId="0" fontId="41" fillId="11" borderId="14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0" fontId="40" fillId="10" borderId="0" xfId="0" applyFont="1" applyFill="1" applyAlignment="1">
      <alignment horizontal="center" vertical="center"/>
    </xf>
    <xf numFmtId="0" fontId="40" fillId="10" borderId="49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0" fontId="41" fillId="11" borderId="19" xfId="0" applyFont="1" applyFill="1" applyBorder="1" applyAlignment="1">
      <alignment horizontal="center" vertical="center"/>
    </xf>
    <xf numFmtId="0" fontId="44" fillId="9" borderId="8" xfId="0" applyFont="1" applyFill="1" applyBorder="1" applyAlignment="1">
      <alignment horizontal="center" vertical="center"/>
    </xf>
    <xf numFmtId="0" fontId="44" fillId="9" borderId="7" xfId="0" applyFont="1" applyFill="1" applyBorder="1" applyAlignment="1">
      <alignment horizontal="center" vertical="center"/>
    </xf>
    <xf numFmtId="0" fontId="44" fillId="9" borderId="48" xfId="0" applyFont="1" applyFill="1" applyBorder="1" applyAlignment="1">
      <alignment horizontal="center" vertical="center"/>
    </xf>
    <xf numFmtId="0" fontId="41" fillId="11" borderId="0" xfId="0" applyFont="1" applyFill="1" applyAlignment="1">
      <alignment horizontal="center" vertical="center"/>
    </xf>
    <xf numFmtId="0" fontId="41" fillId="11" borderId="49" xfId="0" applyFont="1" applyFill="1" applyBorder="1" applyAlignment="1">
      <alignment horizontal="center" vertical="center"/>
    </xf>
    <xf numFmtId="0" fontId="41" fillId="11" borderId="34" xfId="0" applyFont="1" applyFill="1" applyBorder="1" applyAlignment="1">
      <alignment horizontal="center" vertical="center"/>
    </xf>
    <xf numFmtId="0" fontId="41" fillId="11" borderId="35" xfId="0" applyFont="1" applyFill="1" applyBorder="1" applyAlignment="1">
      <alignment horizontal="center" vertic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26" fillId="6" borderId="16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26" fillId="6" borderId="50" xfId="0" applyFont="1" applyFill="1" applyBorder="1"/>
    <xf numFmtId="0" fontId="5" fillId="0" borderId="51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45" xfId="0" quotePrefix="1" applyFont="1" applyFill="1" applyBorder="1" applyAlignment="1">
      <alignment horizontal="center"/>
    </xf>
    <xf numFmtId="0" fontId="26" fillId="6" borderId="43" xfId="0" applyFont="1" applyFill="1" applyBorder="1"/>
    <xf numFmtId="0" fontId="4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20" fontId="21" fillId="6" borderId="16" xfId="0" applyNumberFormat="1" applyFont="1" applyFill="1" applyBorder="1" applyAlignment="1">
      <alignment horizontal="center" vertical="center"/>
    </xf>
    <xf numFmtId="20" fontId="21" fillId="6" borderId="50" xfId="0" applyNumberFormat="1" applyFont="1" applyFill="1" applyBorder="1" applyAlignment="1">
      <alignment horizontal="center" vertical="center"/>
    </xf>
    <xf numFmtId="20" fontId="21" fillId="6" borderId="17" xfId="0" applyNumberFormat="1" applyFont="1" applyFill="1" applyBorder="1" applyAlignment="1">
      <alignment horizontal="center" vertical="center"/>
    </xf>
    <xf numFmtId="20" fontId="21" fillId="6" borderId="12" xfId="0" applyNumberFormat="1" applyFont="1" applyFill="1" applyBorder="1" applyAlignment="1">
      <alignment horizontal="center" vertical="center"/>
    </xf>
    <xf numFmtId="165" fontId="46" fillId="6" borderId="30" xfId="3" applyFont="1" applyFill="1" applyBorder="1" applyAlignment="1">
      <alignment vertical="center"/>
    </xf>
    <xf numFmtId="165" fontId="46" fillId="6" borderId="39" xfId="3" applyFont="1" applyFill="1" applyBorder="1" applyAlignment="1">
      <alignment vertical="center"/>
    </xf>
    <xf numFmtId="0" fontId="42" fillId="6" borderId="3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42" fillId="6" borderId="43" xfId="0" applyFont="1" applyFill="1" applyBorder="1" applyAlignment="1">
      <alignment vertical="center"/>
    </xf>
    <xf numFmtId="0" fontId="42" fillId="6" borderId="44" xfId="0" applyFont="1" applyFill="1" applyBorder="1" applyAlignment="1">
      <alignment vertical="center"/>
    </xf>
    <xf numFmtId="0" fontId="5" fillId="6" borderId="13" xfId="0" quotePrefix="1" applyFont="1" applyFill="1" applyBorder="1" applyAlignment="1">
      <alignment horizontal="center"/>
    </xf>
    <xf numFmtId="0" fontId="5" fillId="0" borderId="52" xfId="0" quotePrefix="1" applyFont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20" fontId="21" fillId="6" borderId="26" xfId="0" applyNumberFormat="1" applyFont="1" applyFill="1" applyBorder="1" applyAlignment="1">
      <alignment horizontal="center" vertical="center"/>
    </xf>
    <xf numFmtId="20" fontId="21" fillId="6" borderId="38" xfId="0" applyNumberFormat="1" applyFont="1" applyFill="1" applyBorder="1" applyAlignment="1">
      <alignment horizontal="center" vertical="center"/>
    </xf>
    <xf numFmtId="165" fontId="46" fillId="6" borderId="2" xfId="3" applyFont="1" applyFill="1" applyBorder="1" applyAlignment="1">
      <alignment vertical="center"/>
    </xf>
    <xf numFmtId="0" fontId="5" fillId="6" borderId="23" xfId="0" applyFont="1" applyFill="1" applyBorder="1" applyAlignment="1">
      <alignment horizontal="center"/>
    </xf>
    <xf numFmtId="0" fontId="26" fillId="6" borderId="12" xfId="0" applyFont="1" applyFill="1" applyBorder="1" applyAlignment="1">
      <alignment horizontal="center"/>
    </xf>
    <xf numFmtId="0" fontId="5" fillId="6" borderId="28" xfId="0" quotePrefix="1" applyFont="1" applyFill="1" applyBorder="1" applyAlignment="1">
      <alignment horizontal="center"/>
    </xf>
    <xf numFmtId="20" fontId="21" fillId="6" borderId="42" xfId="0" applyNumberFormat="1" applyFont="1" applyFill="1" applyBorder="1" applyAlignment="1">
      <alignment horizontal="center" vertical="center"/>
    </xf>
    <xf numFmtId="20" fontId="21" fillId="6" borderId="26" xfId="0" applyNumberFormat="1" applyFont="1" applyFill="1" applyBorder="1" applyAlignment="1">
      <alignment horizontal="center" vertical="center"/>
    </xf>
    <xf numFmtId="20" fontId="21" fillId="6" borderId="13" xfId="0" applyNumberFormat="1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0</xdr:row>
      <xdr:rowOff>68035</xdr:rowOff>
    </xdr:from>
    <xdr:to>
      <xdr:col>0</xdr:col>
      <xdr:colOff>625928</xdr:colOff>
      <xdr:row>1</xdr:row>
      <xdr:rowOff>171971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35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3</xdr:rowOff>
    </xdr:from>
    <xdr:to>
      <xdr:col>0</xdr:col>
      <xdr:colOff>1265464</xdr:colOff>
      <xdr:row>53</xdr:row>
      <xdr:rowOff>151129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9212039"/>
          <a:ext cx="1265463" cy="1130840"/>
        </a:xfrm>
        <a:prstGeom prst="rect">
          <a:avLst/>
        </a:prstGeom>
      </xdr:spPr>
    </xdr:pic>
    <xdr:clientData/>
  </xdr:twoCellAnchor>
  <xdr:twoCellAnchor editAs="oneCell">
    <xdr:from>
      <xdr:col>5</xdr:col>
      <xdr:colOff>307100</xdr:colOff>
      <xdr:row>49</xdr:row>
      <xdr:rowOff>27214</xdr:rowOff>
    </xdr:from>
    <xdr:to>
      <xdr:col>8</xdr:col>
      <xdr:colOff>809196</xdr:colOff>
      <xdr:row>53</xdr:row>
      <xdr:rowOff>95250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11064" y="9239250"/>
          <a:ext cx="1835596" cy="1047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1</xdr:row>
      <xdr:rowOff>8369</xdr:rowOff>
    </xdr:from>
    <xdr:to>
      <xdr:col>1</xdr:col>
      <xdr:colOff>471723</xdr:colOff>
      <xdr:row>4</xdr:row>
      <xdr:rowOff>74640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938E9BAF-205D-4480-A5E1-760404C6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65" y="227444"/>
          <a:ext cx="855208" cy="647296"/>
        </a:xfrm>
        <a:prstGeom prst="rect">
          <a:avLst/>
        </a:prstGeom>
      </xdr:spPr>
    </xdr:pic>
    <xdr:clientData/>
  </xdr:twoCellAnchor>
  <xdr:twoCellAnchor editAs="oneCell">
    <xdr:from>
      <xdr:col>5</xdr:col>
      <xdr:colOff>927679</xdr:colOff>
      <xdr:row>1</xdr:row>
      <xdr:rowOff>71</xdr:rowOff>
    </xdr:from>
    <xdr:to>
      <xdr:col>8</xdr:col>
      <xdr:colOff>237676</xdr:colOff>
      <xdr:row>4</xdr:row>
      <xdr:rowOff>49785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EC2F92CF-6EF8-4D86-8B64-6DF517363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75804" y="219146"/>
          <a:ext cx="1281672" cy="630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557893</xdr:colOff>
      <xdr:row>1</xdr:row>
      <xdr:rowOff>101668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57893" cy="498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54429</xdr:rowOff>
    </xdr:from>
    <xdr:to>
      <xdr:col>0</xdr:col>
      <xdr:colOff>653143</xdr:colOff>
      <xdr:row>1</xdr:row>
      <xdr:rowOff>158365</xdr:rowOff>
    </xdr:to>
    <xdr:pic>
      <xdr:nvPicPr>
        <xdr:cNvPr id="5" name="4 Imagen" descr="DOLE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54429"/>
          <a:ext cx="557893" cy="498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0</xdr:row>
      <xdr:rowOff>54428</xdr:rowOff>
    </xdr:from>
    <xdr:to>
      <xdr:col>0</xdr:col>
      <xdr:colOff>639535</xdr:colOff>
      <xdr:row>1</xdr:row>
      <xdr:rowOff>158364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42" y="54428"/>
          <a:ext cx="557893" cy="498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741181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0</xdr:col>
      <xdr:colOff>585107</xdr:colOff>
      <xdr:row>1</xdr:row>
      <xdr:rowOff>171971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81642</xdr:rowOff>
    </xdr:from>
    <xdr:to>
      <xdr:col>0</xdr:col>
      <xdr:colOff>653142</xdr:colOff>
      <xdr:row>1</xdr:row>
      <xdr:rowOff>185578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81642"/>
          <a:ext cx="557893" cy="4985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95249</xdr:rowOff>
    </xdr:from>
    <xdr:to>
      <xdr:col>0</xdr:col>
      <xdr:colOff>598714</xdr:colOff>
      <xdr:row>1</xdr:row>
      <xdr:rowOff>199185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1" y="95249"/>
          <a:ext cx="557893" cy="4985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40821</xdr:rowOff>
    </xdr:from>
    <xdr:to>
      <xdr:col>0</xdr:col>
      <xdr:colOff>585107</xdr:colOff>
      <xdr:row>1</xdr:row>
      <xdr:rowOff>144757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40821"/>
          <a:ext cx="557893" cy="498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68039</xdr:colOff>
      <xdr:row>38</xdr:row>
      <xdr:rowOff>126540</xdr:rowOff>
    </xdr:from>
    <xdr:to>
      <xdr:col>5</xdr:col>
      <xdr:colOff>558091</xdr:colOff>
      <xdr:row>41</xdr:row>
      <xdr:rowOff>54428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539" y="9624326"/>
          <a:ext cx="1252052" cy="62185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285751</xdr:colOff>
      <xdr:row>30</xdr:row>
      <xdr:rowOff>27212</xdr:rowOff>
    </xdr:from>
    <xdr:to>
      <xdr:col>5</xdr:col>
      <xdr:colOff>557893</xdr:colOff>
      <xdr:row>34</xdr:row>
      <xdr:rowOff>16530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8251" y="7429498"/>
          <a:ext cx="1034142" cy="914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31" t="s">
        <v>79</v>
      </c>
      <c r="B1" s="231"/>
      <c r="C1" s="231"/>
      <c r="D1" s="231"/>
      <c r="E1" s="231"/>
      <c r="F1" s="231"/>
      <c r="G1" s="231"/>
      <c r="H1" s="231"/>
    </row>
    <row r="2" spans="1:11" ht="23.25">
      <c r="A2" s="235" t="s">
        <v>80</v>
      </c>
      <c r="B2" s="235"/>
      <c r="C2" s="235"/>
      <c r="D2" s="235"/>
      <c r="E2" s="235"/>
      <c r="F2" s="235"/>
      <c r="G2" s="235"/>
      <c r="H2" s="235"/>
    </row>
    <row r="3" spans="1:11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11" ht="26.25">
      <c r="A4" s="233" t="s">
        <v>81</v>
      </c>
      <c r="B4" s="233"/>
      <c r="C4" s="233"/>
      <c r="D4" s="233"/>
      <c r="E4" s="233"/>
      <c r="F4" s="233"/>
      <c r="G4" s="233"/>
      <c r="H4" s="233"/>
    </row>
    <row r="5" spans="1:11" ht="19.5">
      <c r="A5" s="234" t="s">
        <v>23</v>
      </c>
      <c r="B5" s="234"/>
      <c r="C5" s="234"/>
      <c r="D5" s="234"/>
      <c r="E5" s="234"/>
      <c r="F5" s="234"/>
      <c r="G5" s="234"/>
      <c r="H5" s="234"/>
    </row>
    <row r="6" spans="1:11" ht="19.5">
      <c r="A6" s="227" t="s">
        <v>82</v>
      </c>
      <c r="B6" s="227"/>
      <c r="C6" s="227"/>
      <c r="D6" s="227"/>
      <c r="E6" s="227"/>
      <c r="F6" s="227"/>
      <c r="G6" s="227"/>
      <c r="H6" s="227"/>
    </row>
    <row r="7" spans="1:11" ht="19.5" thickBot="1">
      <c r="A7" s="2"/>
    </row>
    <row r="8" spans="1:11" ht="19.5" thickBot="1">
      <c r="A8" s="228" t="s">
        <v>38</v>
      </c>
      <c r="B8" s="229"/>
      <c r="C8" s="229"/>
      <c r="D8" s="229"/>
      <c r="E8" s="229"/>
      <c r="F8" s="229"/>
      <c r="G8" s="229"/>
      <c r="H8" s="230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</row>
    <row r="10" spans="1:11" ht="20.25" thickBot="1">
      <c r="A10" s="94" t="s">
        <v>258</v>
      </c>
      <c r="B10" s="95" t="s">
        <v>259</v>
      </c>
      <c r="C10" s="96">
        <v>37079</v>
      </c>
      <c r="D10" s="97">
        <v>1</v>
      </c>
      <c r="E10" s="98">
        <v>40</v>
      </c>
      <c r="F10" s="99">
        <v>36</v>
      </c>
      <c r="G10" s="320">
        <f>SUM(E10:F10)</f>
        <v>76</v>
      </c>
      <c r="H10" s="101">
        <f t="shared" ref="H10:H13" si="0">SUM(G10-D10)</f>
        <v>75</v>
      </c>
      <c r="I10" s="23" t="s">
        <v>15</v>
      </c>
      <c r="K10" s="20">
        <f t="shared" ref="K10:K13" si="1">(F10-D10*0.5)</f>
        <v>35.5</v>
      </c>
    </row>
    <row r="11" spans="1:11" ht="20.25" thickBot="1">
      <c r="A11" s="94" t="s">
        <v>126</v>
      </c>
      <c r="B11" s="95" t="s">
        <v>63</v>
      </c>
      <c r="C11" s="96">
        <v>37110</v>
      </c>
      <c r="D11" s="97">
        <v>4</v>
      </c>
      <c r="E11" s="98">
        <v>38</v>
      </c>
      <c r="F11" s="99">
        <v>38</v>
      </c>
      <c r="G11" s="320">
        <f>SUM(E11:F11)</f>
        <v>76</v>
      </c>
      <c r="H11" s="101">
        <f t="shared" si="0"/>
        <v>72</v>
      </c>
      <c r="I11" s="23" t="s">
        <v>16</v>
      </c>
      <c r="K11" s="20">
        <f t="shared" si="1"/>
        <v>36</v>
      </c>
    </row>
    <row r="12" spans="1:11" ht="19.5">
      <c r="A12" s="94" t="s">
        <v>125</v>
      </c>
      <c r="B12" s="95" t="s">
        <v>71</v>
      </c>
      <c r="C12" s="96">
        <v>37238</v>
      </c>
      <c r="D12" s="97">
        <v>9</v>
      </c>
      <c r="E12" s="98">
        <v>42</v>
      </c>
      <c r="F12" s="99">
        <v>40</v>
      </c>
      <c r="G12" s="100">
        <f>SUM(E12:F12)</f>
        <v>82</v>
      </c>
      <c r="H12" s="101">
        <f t="shared" si="0"/>
        <v>73</v>
      </c>
      <c r="K12" s="20">
        <f t="shared" si="1"/>
        <v>35.5</v>
      </c>
    </row>
    <row r="13" spans="1:11" ht="20.25" thickBot="1">
      <c r="A13" s="211" t="s">
        <v>124</v>
      </c>
      <c r="B13" s="212" t="s">
        <v>260</v>
      </c>
      <c r="C13" s="213">
        <v>37346</v>
      </c>
      <c r="D13" s="214">
        <v>9</v>
      </c>
      <c r="E13" s="215">
        <v>47</v>
      </c>
      <c r="F13" s="216">
        <v>43</v>
      </c>
      <c r="G13" s="217">
        <f>SUM(E13:F13)</f>
        <v>90</v>
      </c>
      <c r="H13" s="218">
        <f t="shared" si="0"/>
        <v>81</v>
      </c>
      <c r="K13" s="20">
        <f t="shared" si="1"/>
        <v>38.5</v>
      </c>
    </row>
  </sheetData>
  <sortState xmlns:xlrd2="http://schemas.microsoft.com/office/spreadsheetml/2017/richdata2" ref="A10:G13">
    <sortCondition ref="G10:G13"/>
    <sortCondition ref="F10:F13"/>
    <sortCondition ref="E10:E13"/>
  </sortState>
  <mergeCells count="7"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55" t="str">
        <f>JUV!A1</f>
        <v>MAR DEL PLATA GOLF CLUB</v>
      </c>
      <c r="B1" s="255"/>
      <c r="C1" s="255"/>
      <c r="D1" s="255"/>
      <c r="E1" s="255"/>
      <c r="F1" s="255"/>
      <c r="G1" s="255"/>
      <c r="H1" s="255"/>
      <c r="I1" s="10"/>
      <c r="J1" s="35"/>
    </row>
    <row r="2" spans="1:10">
      <c r="A2" s="262" t="str">
        <f>JUV!A2</f>
        <v>CANCHA NUEVA</v>
      </c>
      <c r="B2" s="262"/>
      <c r="C2" s="262"/>
      <c r="D2" s="262"/>
      <c r="E2" s="262"/>
      <c r="F2" s="262"/>
      <c r="G2" s="262"/>
      <c r="H2" s="262"/>
      <c r="I2" s="10"/>
      <c r="J2" s="35"/>
    </row>
    <row r="3" spans="1:10">
      <c r="A3" s="255" t="s">
        <v>7</v>
      </c>
      <c r="B3" s="255"/>
      <c r="C3" s="255"/>
      <c r="D3" s="255"/>
      <c r="E3" s="255"/>
      <c r="F3" s="255"/>
      <c r="G3" s="255"/>
      <c r="H3" s="255"/>
      <c r="I3" s="10"/>
      <c r="J3" s="35"/>
    </row>
    <row r="4" spans="1:10">
      <c r="A4" s="263" t="s">
        <v>11</v>
      </c>
      <c r="B4" s="263"/>
      <c r="C4" s="263"/>
      <c r="D4" s="263"/>
      <c r="E4" s="263"/>
      <c r="F4" s="263"/>
      <c r="G4" s="263"/>
      <c r="H4" s="263"/>
      <c r="I4" s="10"/>
      <c r="J4" s="35"/>
    </row>
    <row r="5" spans="1:10">
      <c r="A5" s="255" t="str">
        <f>JUV!A5</f>
        <v>DOS VUELTAS DE 9 HOYOS MEDAL PLAY</v>
      </c>
      <c r="B5" s="255"/>
      <c r="C5" s="255"/>
      <c r="D5" s="255"/>
      <c r="E5" s="255"/>
      <c r="F5" s="255"/>
      <c r="G5" s="255"/>
      <c r="H5" s="255"/>
      <c r="I5" s="10"/>
      <c r="J5" s="35"/>
    </row>
    <row r="6" spans="1:10" ht="20.25" thickBot="1">
      <c r="A6" s="255" t="str">
        <f>JUV!A6</f>
        <v>DOMINGO 13 DE NOVIEMBRE DE 2022</v>
      </c>
      <c r="B6" s="255"/>
      <c r="C6" s="255"/>
      <c r="D6" s="255"/>
      <c r="E6" s="255"/>
      <c r="F6" s="255"/>
      <c r="G6" s="255"/>
      <c r="H6" s="255"/>
      <c r="I6" s="10"/>
      <c r="J6" s="35"/>
    </row>
    <row r="7" spans="1:10" ht="20.25" hidden="1" thickBot="1">
      <c r="A7" s="256" t="e">
        <f>JUV!#REF!</f>
        <v>#REF!</v>
      </c>
      <c r="B7" s="257"/>
      <c r="C7" s="257"/>
      <c r="D7" s="257"/>
      <c r="E7" s="257"/>
      <c r="F7" s="257"/>
      <c r="G7" s="257"/>
      <c r="H7" s="258"/>
      <c r="I7" s="10"/>
      <c r="J7" s="35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5"/>
    </row>
    <row r="9" spans="1:10" ht="20.100000000000001" hidden="1" customHeight="1" thickBot="1">
      <c r="A9" s="14" t="e">
        <f>JUV!#REF!</f>
        <v>#REF!</v>
      </c>
      <c r="B9" s="19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1" t="s">
        <v>15</v>
      </c>
      <c r="J9" s="35"/>
    </row>
    <row r="10" spans="1:10" ht="20.100000000000001" hidden="1" customHeight="1" thickBot="1">
      <c r="A10" s="14" t="e">
        <f>JUV!#REF!</f>
        <v>#REF!</v>
      </c>
      <c r="B10" s="19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1" t="s">
        <v>16</v>
      </c>
      <c r="J10" s="35"/>
    </row>
    <row r="11" spans="1:10" ht="20.100000000000001" hidden="1" customHeight="1" thickBot="1">
      <c r="A11" s="14"/>
      <c r="B11" s="19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1" t="s">
        <v>17</v>
      </c>
      <c r="J11" s="35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1" t="s">
        <v>18</v>
      </c>
      <c r="J12" s="35"/>
    </row>
    <row r="13" spans="1:10" ht="20.25" thickBot="1">
      <c r="A13" s="256" t="str">
        <f>JUV!A8</f>
        <v>CABALLEROS JUVENILES (Clases 97- 98- 99- 00 - 01 - 02 y 03)</v>
      </c>
      <c r="B13" s="257"/>
      <c r="C13" s="257"/>
      <c r="D13" s="257"/>
      <c r="E13" s="257"/>
      <c r="F13" s="257"/>
      <c r="G13" s="257"/>
      <c r="H13" s="258"/>
      <c r="I13" s="1"/>
      <c r="J13" s="35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5"/>
    </row>
    <row r="15" spans="1:10" ht="20.100000000000001" customHeight="1" thickBot="1">
      <c r="A15" s="14" t="str">
        <f>JUV!A10</f>
        <v>NASSR TOMAS FRANCISCO</v>
      </c>
      <c r="B15" s="19" t="str">
        <f>JUV!B10</f>
        <v>MDPGC</v>
      </c>
      <c r="C15" s="25">
        <f>JUV!C10</f>
        <v>37079</v>
      </c>
      <c r="D15" s="20">
        <f>JUV!D10</f>
        <v>1</v>
      </c>
      <c r="E15" s="20">
        <f>JUV!E10</f>
        <v>40</v>
      </c>
      <c r="F15" s="20">
        <f>JUV!F10</f>
        <v>36</v>
      </c>
      <c r="G15" s="20">
        <f>JUV!G10</f>
        <v>76</v>
      </c>
      <c r="H15" s="28" t="s">
        <v>10</v>
      </c>
      <c r="I15" s="11" t="s">
        <v>15</v>
      </c>
      <c r="J15" s="35"/>
    </row>
    <row r="16" spans="1:10" ht="20.100000000000001" customHeight="1" thickBot="1">
      <c r="A16" s="14" t="str">
        <f>JUV!A11</f>
        <v>MORUA CARIAC MATEO</v>
      </c>
      <c r="B16" s="19" t="str">
        <f>JUV!B11</f>
        <v>SPGC</v>
      </c>
      <c r="C16" s="25">
        <f>JUV!C11</f>
        <v>37110</v>
      </c>
      <c r="D16" s="20">
        <f>JUV!D11</f>
        <v>4</v>
      </c>
      <c r="E16" s="20">
        <f>JUV!E11</f>
        <v>38</v>
      </c>
      <c r="F16" s="20">
        <f>JUV!F11</f>
        <v>38</v>
      </c>
      <c r="G16" s="20">
        <f>JUV!G11</f>
        <v>76</v>
      </c>
      <c r="H16" s="28" t="s">
        <v>10</v>
      </c>
      <c r="I16" s="11" t="s">
        <v>16</v>
      </c>
      <c r="J16" s="35"/>
    </row>
    <row r="17" spans="1:10" ht="20.100000000000001" hidden="1" customHeight="1" thickBot="1">
      <c r="A17" s="14"/>
      <c r="B17" s="19"/>
      <c r="C17" s="25"/>
      <c r="D17" s="20"/>
      <c r="E17" s="20"/>
      <c r="F17" s="20"/>
      <c r="G17" s="20">
        <f>SUM(E17:F17)</f>
        <v>0</v>
      </c>
      <c r="H17" s="28">
        <f>SUM(G17-D17)</f>
        <v>0</v>
      </c>
      <c r="I17" s="11" t="s">
        <v>17</v>
      </c>
      <c r="J17" s="35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SUM(E18:F18)</f>
        <v>0</v>
      </c>
      <c r="H18" s="28">
        <f>SUM(G18-D18)</f>
        <v>0</v>
      </c>
      <c r="I18" s="11" t="s">
        <v>18</v>
      </c>
      <c r="J18" s="35"/>
    </row>
    <row r="19" spans="1:10" ht="20.25" hidden="1" thickBot="1">
      <c r="A19" s="256" t="e">
        <f>JUV!#REF!</f>
        <v>#REF!</v>
      </c>
      <c r="B19" s="257"/>
      <c r="C19" s="257"/>
      <c r="D19" s="257"/>
      <c r="E19" s="257"/>
      <c r="F19" s="257"/>
      <c r="G19" s="257"/>
      <c r="H19" s="258"/>
      <c r="I19" s="1"/>
      <c r="J19" s="35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5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5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5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5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5"/>
    </row>
    <row r="25" spans="1:10" ht="20.25" thickBot="1">
      <c r="A25" s="256" t="str">
        <f>'M 18'!A8</f>
        <v>CABALLEROS MENORES (Clases 04 - 05 y 06)</v>
      </c>
      <c r="B25" s="257"/>
      <c r="C25" s="257"/>
      <c r="D25" s="257"/>
      <c r="E25" s="257"/>
      <c r="F25" s="257"/>
      <c r="G25" s="257"/>
      <c r="H25" s="258"/>
      <c r="I25" s="1"/>
      <c r="J25" s="35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5"/>
    </row>
    <row r="27" spans="1:10" ht="20.100000000000001" customHeight="1" thickBot="1">
      <c r="A27" s="14" t="str">
        <f>'M 18'!A10</f>
        <v>BERCHOT TOMAS</v>
      </c>
      <c r="B27" s="19" t="str">
        <f>'M 18'!B10</f>
        <v>MDPGC</v>
      </c>
      <c r="C27" s="25">
        <f>'M 18'!C10</f>
        <v>38884</v>
      </c>
      <c r="D27" s="20">
        <f>'M 18'!D10</f>
        <v>0</v>
      </c>
      <c r="E27" s="20">
        <f>'M 18'!E10</f>
        <v>36</v>
      </c>
      <c r="F27" s="20">
        <f>'M 18'!F10</f>
        <v>35</v>
      </c>
      <c r="G27" s="20">
        <f>'M 18'!G10</f>
        <v>71</v>
      </c>
      <c r="H27" s="28" t="s">
        <v>10</v>
      </c>
      <c r="I27" s="11" t="s">
        <v>15</v>
      </c>
      <c r="J27" s="35"/>
    </row>
    <row r="28" spans="1:10" ht="20.100000000000001" customHeight="1" thickBot="1">
      <c r="A28" s="14" t="str">
        <f>'M 18'!A11</f>
        <v>ELICHIRIBEHETY RICARDO JUAN</v>
      </c>
      <c r="B28" s="19" t="str">
        <f>'M 18'!B11</f>
        <v>MDPGC</v>
      </c>
      <c r="C28" s="25">
        <f>'M 18'!C11</f>
        <v>38147</v>
      </c>
      <c r="D28" s="20">
        <f>'M 18'!D11</f>
        <v>1</v>
      </c>
      <c r="E28" s="20">
        <f>'M 18'!E11</f>
        <v>37</v>
      </c>
      <c r="F28" s="20">
        <f>'M 18'!F11</f>
        <v>35</v>
      </c>
      <c r="G28" s="20">
        <f>'M 18'!G11</f>
        <v>72</v>
      </c>
      <c r="H28" s="28" t="s">
        <v>10</v>
      </c>
      <c r="I28" s="11" t="s">
        <v>16</v>
      </c>
      <c r="J28" s="35"/>
    </row>
    <row r="29" spans="1:10" ht="20.100000000000001" customHeight="1" thickBot="1">
      <c r="A29" s="14" t="s">
        <v>113</v>
      </c>
      <c r="B29" s="19" t="s">
        <v>71</v>
      </c>
      <c r="C29" s="25">
        <v>38873</v>
      </c>
      <c r="D29" s="20">
        <v>13</v>
      </c>
      <c r="E29" s="20">
        <v>40</v>
      </c>
      <c r="F29" s="20">
        <v>41</v>
      </c>
      <c r="G29" s="20">
        <f>SUM(E29:F29)</f>
        <v>81</v>
      </c>
      <c r="H29" s="28">
        <f>SUM(G29-D29)</f>
        <v>68</v>
      </c>
      <c r="I29" s="11" t="s">
        <v>17</v>
      </c>
      <c r="J29" s="35"/>
    </row>
    <row r="30" spans="1:10" ht="20.100000000000001" customHeight="1" thickBot="1">
      <c r="A30" s="14" t="s">
        <v>117</v>
      </c>
      <c r="B30" s="19" t="s">
        <v>72</v>
      </c>
      <c r="C30" s="25">
        <v>38332</v>
      </c>
      <c r="D30" s="20">
        <v>5</v>
      </c>
      <c r="E30" s="20">
        <v>37</v>
      </c>
      <c r="F30" s="20">
        <v>38</v>
      </c>
      <c r="G30" s="20">
        <f>SUM(E30:F30)</f>
        <v>75</v>
      </c>
      <c r="H30" s="28">
        <f>SUM(G30-D30)</f>
        <v>70</v>
      </c>
      <c r="I30" s="11" t="s">
        <v>18</v>
      </c>
      <c r="J30" s="35"/>
    </row>
    <row r="31" spans="1:10" ht="20.25" thickBot="1">
      <c r="A31" s="256" t="str">
        <f>'M 15'!A7:H7</f>
        <v>CABALLEROS MENORES DE 15 AÑOS (Clases 07 y Posteiroes)</v>
      </c>
      <c r="B31" s="257"/>
      <c r="C31" s="257"/>
      <c r="D31" s="257"/>
      <c r="E31" s="257"/>
      <c r="F31" s="257"/>
      <c r="G31" s="257"/>
      <c r="H31" s="258"/>
      <c r="I31" s="1"/>
      <c r="J31" s="35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3"/>
      <c r="J32" s="35"/>
    </row>
    <row r="33" spans="1:10" ht="20.100000000000001" customHeight="1" thickBot="1">
      <c r="A33" s="14" t="str">
        <f>'M 15'!A9</f>
        <v>GIMENEZ QUIROGA GONZALO</v>
      </c>
      <c r="B33" s="19" t="str">
        <f>'M 15'!B9</f>
        <v>NGC</v>
      </c>
      <c r="C33" s="25">
        <f>'M 15'!C9</f>
        <v>39105</v>
      </c>
      <c r="D33" s="20">
        <f>'M 15'!D9</f>
        <v>1</v>
      </c>
      <c r="E33" s="20">
        <f>'M 15'!E9</f>
        <v>38</v>
      </c>
      <c r="F33" s="20">
        <f>'M 15'!F9</f>
        <v>37</v>
      </c>
      <c r="G33" s="20">
        <f>'M 15'!G9</f>
        <v>75</v>
      </c>
      <c r="H33" s="28" t="s">
        <v>10</v>
      </c>
      <c r="I33" s="11" t="s">
        <v>15</v>
      </c>
      <c r="J33" s="35"/>
    </row>
    <row r="34" spans="1:10" ht="20.100000000000001" customHeight="1" thickBot="1">
      <c r="A34" s="14" t="str">
        <f>'M 15'!A10</f>
        <v>PATTI NICOLAS</v>
      </c>
      <c r="B34" s="19" t="str">
        <f>'M 15'!B10</f>
        <v>SPGC</v>
      </c>
      <c r="C34" s="25">
        <f>'M 15'!C10</f>
        <v>39770</v>
      </c>
      <c r="D34" s="20">
        <f>'M 15'!D10</f>
        <v>6</v>
      </c>
      <c r="E34" s="20">
        <f>'M 15'!E10</f>
        <v>42</v>
      </c>
      <c r="F34" s="20">
        <f>'M 15'!F10</f>
        <v>36</v>
      </c>
      <c r="G34" s="20">
        <f>'M 15'!G10</f>
        <v>78</v>
      </c>
      <c r="H34" s="28" t="s">
        <v>10</v>
      </c>
      <c r="I34" s="11" t="s">
        <v>16</v>
      </c>
      <c r="J34" s="35"/>
    </row>
    <row r="35" spans="1:10" ht="20.100000000000001" customHeight="1" thickBot="1">
      <c r="A35" s="14" t="s">
        <v>61</v>
      </c>
      <c r="B35" s="19" t="s">
        <v>63</v>
      </c>
      <c r="C35" s="25">
        <v>39755</v>
      </c>
      <c r="D35" s="20">
        <v>17</v>
      </c>
      <c r="E35" s="20">
        <v>42</v>
      </c>
      <c r="F35" s="20">
        <v>39</v>
      </c>
      <c r="G35" s="20">
        <f>SUM(E35:F35)</f>
        <v>81</v>
      </c>
      <c r="H35" s="28">
        <f>SUM(G35-D35)</f>
        <v>64</v>
      </c>
      <c r="I35" s="11" t="s">
        <v>17</v>
      </c>
      <c r="J35" s="35"/>
    </row>
    <row r="36" spans="1:10" ht="20.100000000000001" customHeight="1" thickBot="1">
      <c r="A36" s="14" t="s">
        <v>105</v>
      </c>
      <c r="B36" s="19" t="s">
        <v>71</v>
      </c>
      <c r="C36" s="25">
        <v>39774</v>
      </c>
      <c r="D36" s="20">
        <v>26</v>
      </c>
      <c r="E36" s="20">
        <v>49</v>
      </c>
      <c r="F36" s="20">
        <v>45</v>
      </c>
      <c r="G36" s="20">
        <f>SUM(E36:F36)</f>
        <v>94</v>
      </c>
      <c r="H36" s="28">
        <f>SUM(G36-D36)</f>
        <v>68</v>
      </c>
      <c r="I36" s="11" t="s">
        <v>18</v>
      </c>
      <c r="J36" s="35"/>
    </row>
    <row r="37" spans="1:10" ht="20.25" thickBot="1">
      <c r="A37" s="259" t="str">
        <f>'M 13'!A8:H8</f>
        <v>CABALLEROS MENORES DE 13 AÑOS (CLASES 09 Y POSTERIROES)</v>
      </c>
      <c r="B37" s="260"/>
      <c r="C37" s="260"/>
      <c r="D37" s="260"/>
      <c r="E37" s="260"/>
      <c r="F37" s="260"/>
      <c r="G37" s="260"/>
      <c r="H37" s="261"/>
      <c r="I37" s="10"/>
      <c r="J37" s="35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5"/>
    </row>
    <row r="39" spans="1:10" ht="20.100000000000001" customHeight="1" thickBot="1">
      <c r="A39" s="14" t="str">
        <f>'M 13'!A10</f>
        <v>GUERENDIAIN FERMIN</v>
      </c>
      <c r="B39" s="19" t="str">
        <f>'M 13'!B10</f>
        <v>EVTGC</v>
      </c>
      <c r="C39" s="25">
        <f>'M 13'!C10</f>
        <v>40163</v>
      </c>
      <c r="D39" s="20">
        <f>'M 13'!D10</f>
        <v>0</v>
      </c>
      <c r="E39" s="20">
        <f>'M 13'!E10</f>
        <v>38</v>
      </c>
      <c r="F39" s="20">
        <f>'M 13'!F10</f>
        <v>35</v>
      </c>
      <c r="G39" s="20">
        <f>'M 13'!G10</f>
        <v>73</v>
      </c>
      <c r="H39" s="28" t="s">
        <v>10</v>
      </c>
      <c r="I39" s="11" t="s">
        <v>15</v>
      </c>
      <c r="J39" s="35"/>
    </row>
    <row r="40" spans="1:10" ht="20.100000000000001" customHeight="1" thickBot="1">
      <c r="A40" s="14" t="str">
        <f>'M 13'!A11</f>
        <v>RAMPEZZOTTI BARTOLOME</v>
      </c>
      <c r="B40" s="19" t="str">
        <f>'M 13'!B11</f>
        <v>TGC</v>
      </c>
      <c r="C40" s="25">
        <f>'M 13'!C11</f>
        <v>40007</v>
      </c>
      <c r="D40" s="20">
        <f>'M 13'!D11</f>
        <v>3</v>
      </c>
      <c r="E40" s="20">
        <f>'M 13'!E11</f>
        <v>37</v>
      </c>
      <c r="F40" s="20">
        <f>'M 13'!F11</f>
        <v>36</v>
      </c>
      <c r="G40" s="20">
        <f>'M 13'!G11</f>
        <v>73</v>
      </c>
      <c r="H40" s="28" t="s">
        <v>10</v>
      </c>
      <c r="I40" s="11" t="s">
        <v>16</v>
      </c>
      <c r="J40" s="35"/>
    </row>
    <row r="41" spans="1:10" ht="20.100000000000001" customHeight="1" thickBot="1">
      <c r="A41" s="14" t="s">
        <v>94</v>
      </c>
      <c r="B41" s="19" t="s">
        <v>76</v>
      </c>
      <c r="C41" s="25">
        <v>40142</v>
      </c>
      <c r="D41" s="20">
        <v>21</v>
      </c>
      <c r="E41" s="20">
        <v>46</v>
      </c>
      <c r="F41" s="20">
        <v>38</v>
      </c>
      <c r="G41" s="20">
        <f>SUM(E41:F41)</f>
        <v>84</v>
      </c>
      <c r="H41" s="28">
        <f>SUM(G41-D41)</f>
        <v>63</v>
      </c>
      <c r="I41" s="11" t="s">
        <v>17</v>
      </c>
      <c r="J41" s="35"/>
    </row>
    <row r="42" spans="1:10" ht="20.100000000000001" customHeight="1" thickBot="1">
      <c r="A42" s="14" t="s">
        <v>90</v>
      </c>
      <c r="B42" s="19" t="s">
        <v>71</v>
      </c>
      <c r="C42" s="25">
        <v>40430</v>
      </c>
      <c r="D42" s="20">
        <v>23</v>
      </c>
      <c r="E42" s="20">
        <v>42</v>
      </c>
      <c r="F42" s="20">
        <v>44</v>
      </c>
      <c r="G42" s="20">
        <f>SUM(E42:F42)</f>
        <v>86</v>
      </c>
      <c r="H42" s="28">
        <f>SUM(G42-D42)</f>
        <v>63</v>
      </c>
      <c r="I42" s="11" t="s">
        <v>18</v>
      </c>
      <c r="J42" s="35"/>
    </row>
    <row r="43" spans="1:10" ht="20.25" thickBot="1">
      <c r="A43" s="256" t="str">
        <f>'M 15'!A23:H23</f>
        <v>DAMAS CATEGORIA UNICA</v>
      </c>
      <c r="B43" s="257"/>
      <c r="C43" s="257"/>
      <c r="D43" s="257"/>
      <c r="E43" s="257"/>
      <c r="F43" s="257"/>
      <c r="G43" s="257"/>
      <c r="H43" s="258"/>
      <c r="I43" s="13"/>
      <c r="J43" s="35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5"/>
    </row>
    <row r="45" spans="1:10" ht="20.100000000000001" customHeight="1" thickBot="1">
      <c r="A45" s="14" t="str">
        <f>'M 15'!A25</f>
        <v>MARTIN IARA</v>
      </c>
      <c r="B45" s="19" t="str">
        <f>'M 15'!B25</f>
        <v>CMDP</v>
      </c>
      <c r="C45" s="25">
        <f>'M 15'!C25</f>
        <v>38873</v>
      </c>
      <c r="D45" s="20">
        <f>'M 15'!D25</f>
        <v>-1</v>
      </c>
      <c r="E45" s="20">
        <f>'M 15'!E25</f>
        <v>35</v>
      </c>
      <c r="F45" s="20">
        <f>'M 15'!F25</f>
        <v>36</v>
      </c>
      <c r="G45" s="20">
        <f>'M 15'!G25</f>
        <v>71</v>
      </c>
      <c r="H45" s="28" t="s">
        <v>10</v>
      </c>
      <c r="I45" s="11" t="s">
        <v>15</v>
      </c>
      <c r="J45" s="35"/>
    </row>
    <row r="46" spans="1:10" ht="20.100000000000001" customHeight="1" thickBot="1">
      <c r="A46" s="14" t="str">
        <f>'M 15'!A26</f>
        <v>RAMPOLDI SARA ALESSIA</v>
      </c>
      <c r="B46" s="19" t="str">
        <f>'M 15'!B26</f>
        <v>CMDP</v>
      </c>
      <c r="C46" s="25">
        <f>'M 15'!C26</f>
        <v>38986</v>
      </c>
      <c r="D46" s="20">
        <f>'M 15'!D26</f>
        <v>-1</v>
      </c>
      <c r="E46" s="20">
        <f>'M 15'!E26</f>
        <v>38</v>
      </c>
      <c r="F46" s="20">
        <f>'M 15'!F26</f>
        <v>37</v>
      </c>
      <c r="G46" s="20">
        <f>'M 15'!G26</f>
        <v>75</v>
      </c>
      <c r="H46" s="28" t="s">
        <v>10</v>
      </c>
      <c r="I46" s="11" t="s">
        <v>16</v>
      </c>
      <c r="J46" s="35"/>
    </row>
    <row r="47" spans="1:10" ht="20.100000000000001" customHeight="1" thickBot="1">
      <c r="A47" s="14" t="s">
        <v>55</v>
      </c>
      <c r="B47" s="19" t="s">
        <v>259</v>
      </c>
      <c r="C47" s="25">
        <v>39177</v>
      </c>
      <c r="D47" s="20">
        <v>23</v>
      </c>
      <c r="E47" s="20">
        <v>43</v>
      </c>
      <c r="F47" s="20">
        <v>47</v>
      </c>
      <c r="G47" s="20">
        <f>SUM(E47:F47)</f>
        <v>90</v>
      </c>
      <c r="H47" s="28">
        <f>SUM(G47-D47)</f>
        <v>67</v>
      </c>
      <c r="I47" s="11" t="s">
        <v>17</v>
      </c>
      <c r="J47" s="35"/>
    </row>
    <row r="48" spans="1:10" ht="20.100000000000001" customHeight="1" thickBot="1">
      <c r="A48" s="14" t="s">
        <v>139</v>
      </c>
      <c r="B48" s="19" t="s">
        <v>262</v>
      </c>
      <c r="C48" s="25">
        <v>39930</v>
      </c>
      <c r="D48" s="20">
        <v>25</v>
      </c>
      <c r="E48" s="20">
        <v>50</v>
      </c>
      <c r="F48" s="20">
        <v>45</v>
      </c>
      <c r="G48" s="20">
        <f>SUM(E48:F48)</f>
        <v>95</v>
      </c>
      <c r="H48" s="28">
        <f>SUM(G48-D48)</f>
        <v>70</v>
      </c>
      <c r="I48" s="11" t="s">
        <v>18</v>
      </c>
      <c r="J48" s="35"/>
    </row>
  </sheetData>
  <sortState xmlns:xlrd2="http://schemas.microsoft.com/office/spreadsheetml/2017/richdata2" ref="A41:F42">
    <sortCondition descending="1" ref="A41:A42"/>
  </sortState>
  <mergeCells count="13">
    <mergeCell ref="A5:H5"/>
    <mergeCell ref="A6:H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55" t="str">
        <f>JUV!A1</f>
        <v>MAR DEL PLATA GOLF CLUB</v>
      </c>
      <c r="B1" s="255"/>
      <c r="C1" s="255"/>
      <c r="D1" s="255"/>
      <c r="E1" s="59"/>
      <c r="H1" s="35"/>
    </row>
    <row r="2" spans="1:8" ht="19.5">
      <c r="A2" s="255" t="str">
        <f>JUV!A2</f>
        <v>CANCHA NUEVA</v>
      </c>
      <c r="B2" s="255"/>
      <c r="C2" s="255"/>
      <c r="D2" s="255"/>
      <c r="E2" s="59"/>
      <c r="H2" s="35"/>
    </row>
    <row r="3" spans="1:8" ht="19.5">
      <c r="A3" s="255" t="str">
        <f>JUV!A3</f>
        <v>FEDERACION REGIONAL DE GOLF MAR Y SIERRAS</v>
      </c>
      <c r="B3" s="255"/>
      <c r="C3" s="255"/>
      <c r="D3" s="255"/>
      <c r="E3" s="59"/>
      <c r="H3" s="35"/>
    </row>
    <row r="4" spans="1:8" ht="19.5">
      <c r="A4" s="263" t="s">
        <v>12</v>
      </c>
      <c r="B4" s="263"/>
      <c r="C4" s="263"/>
      <c r="D4" s="263"/>
      <c r="E4" s="59"/>
      <c r="H4" s="35"/>
    </row>
    <row r="5" spans="1:8" ht="19.5">
      <c r="A5" s="255" t="s">
        <v>14</v>
      </c>
      <c r="B5" s="255"/>
      <c r="C5" s="255"/>
      <c r="D5" s="255"/>
      <c r="E5" s="59"/>
      <c r="H5" s="35"/>
    </row>
    <row r="6" spans="1:8" ht="19.5">
      <c r="A6" s="255" t="str">
        <f>JUV!A6</f>
        <v>DOMINGO 13 DE NOVIEMBRE DE 2022</v>
      </c>
      <c r="B6" s="255"/>
      <c r="C6" s="255"/>
      <c r="D6" s="255"/>
      <c r="E6" s="59"/>
      <c r="H6" s="35"/>
    </row>
    <row r="7" spans="1:8" ht="20.25" thickBot="1">
      <c r="A7" s="36"/>
      <c r="B7" s="52"/>
      <c r="C7" s="36"/>
      <c r="D7" s="52"/>
      <c r="E7" s="59"/>
      <c r="H7" s="35"/>
    </row>
    <row r="8" spans="1:8" ht="20.25" thickBot="1">
      <c r="A8" s="256" t="str">
        <f>ALBATROS!A16</f>
        <v>ALBATROS - DAMAS CLASES 09 - 10 -</v>
      </c>
      <c r="B8" s="257"/>
      <c r="C8" s="257"/>
      <c r="D8" s="257"/>
      <c r="E8" s="257"/>
      <c r="F8" s="258"/>
      <c r="H8" s="35"/>
    </row>
    <row r="9" spans="1:8" s="36" customFormat="1" ht="20.25" thickBot="1">
      <c r="A9" s="16" t="s">
        <v>6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str">
        <f>ALBATROS!A18</f>
        <v>PORCEL ALFONSINA</v>
      </c>
      <c r="B10" s="49" t="str">
        <f>ALBATROS!B18</f>
        <v>SPGC</v>
      </c>
      <c r="C10" s="38">
        <f>ALBATROS!C18</f>
        <v>40415</v>
      </c>
      <c r="D10" s="49">
        <f>ALBATROS!D18</f>
        <v>25</v>
      </c>
      <c r="E10" s="61">
        <f>ALBATROS!E18</f>
        <v>56</v>
      </c>
      <c r="F10" s="60" t="s">
        <v>10</v>
      </c>
      <c r="G10" s="11" t="s">
        <v>15</v>
      </c>
      <c r="H10" s="35"/>
    </row>
    <row r="11" spans="1:8" ht="20.25" thickBot="1">
      <c r="A11" s="37" t="str">
        <f>ALBATROS!A19</f>
        <v>TRIGO FELICITAS</v>
      </c>
      <c r="B11" s="49" t="str">
        <f>ALBATROS!B19</f>
        <v>GCD</v>
      </c>
      <c r="C11" s="38">
        <f>ALBATROS!C19</f>
        <v>40200</v>
      </c>
      <c r="D11" s="49">
        <f>ALBATROS!D19</f>
        <v>22</v>
      </c>
      <c r="E11" s="61">
        <f>ALBATROS!E19</f>
        <v>62</v>
      </c>
      <c r="F11" s="60" t="s">
        <v>10</v>
      </c>
      <c r="G11" s="11" t="s">
        <v>16</v>
      </c>
      <c r="H11" s="35"/>
    </row>
    <row r="12" spans="1:8" ht="20.25" thickBot="1">
      <c r="A12" s="37" t="s">
        <v>140</v>
      </c>
      <c r="B12" s="49" t="s">
        <v>262</v>
      </c>
      <c r="C12" s="38">
        <v>40267</v>
      </c>
      <c r="D12" s="49">
        <v>29</v>
      </c>
      <c r="E12" s="61">
        <v>64</v>
      </c>
      <c r="F12" s="62">
        <f>(E12-D12)</f>
        <v>35</v>
      </c>
      <c r="G12" s="11" t="s">
        <v>17</v>
      </c>
      <c r="H12" s="35"/>
    </row>
    <row r="13" spans="1:8" ht="19.5" thickBot="1">
      <c r="C13" s="40"/>
      <c r="E13" s="59"/>
      <c r="H13" s="35"/>
    </row>
    <row r="14" spans="1:8" ht="20.25" thickBot="1">
      <c r="A14" s="256" t="str">
        <f>ALBATROS!A8</f>
        <v>ALBATROS - CABALLEROS CLASES 09 - 10 -</v>
      </c>
      <c r="B14" s="257"/>
      <c r="C14" s="257"/>
      <c r="D14" s="257"/>
      <c r="E14" s="257"/>
      <c r="F14" s="258"/>
      <c r="H14" s="35"/>
    </row>
    <row r="15" spans="1:8" s="52" customFormat="1" ht="20.25" thickBot="1">
      <c r="A15" s="16" t="s">
        <v>0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  <c r="H15" s="35"/>
    </row>
    <row r="16" spans="1:8" ht="20.25" thickBot="1">
      <c r="A16" s="37" t="str">
        <f>ALBATROS!A10</f>
        <v>PORTIS SANTIAGO</v>
      </c>
      <c r="B16" s="49" t="str">
        <f>ALBATROS!B10</f>
        <v>CMDP</v>
      </c>
      <c r="C16" s="38">
        <f>ALBATROS!C10</f>
        <v>40175</v>
      </c>
      <c r="D16" s="49">
        <f>ALBATROS!D10</f>
        <v>7</v>
      </c>
      <c r="E16" s="61">
        <f>ALBATROS!E10</f>
        <v>41</v>
      </c>
      <c r="F16" s="60" t="s">
        <v>10</v>
      </c>
      <c r="G16" s="11" t="s">
        <v>15</v>
      </c>
      <c r="H16" s="35"/>
    </row>
    <row r="17" spans="1:8" ht="20.25" thickBot="1">
      <c r="A17" s="37" t="str">
        <f>ALBATROS!A11</f>
        <v>COSTANTINO FELIPE</v>
      </c>
      <c r="B17" s="49" t="str">
        <f>ALBATROS!B11</f>
        <v>TGC</v>
      </c>
      <c r="C17" s="38">
        <f>ALBATROS!C11</f>
        <v>40484</v>
      </c>
      <c r="D17" s="49">
        <f>ALBATROS!D11</f>
        <v>0</v>
      </c>
      <c r="E17" s="61">
        <f>ALBATROS!E11</f>
        <v>43</v>
      </c>
      <c r="F17" s="60" t="s">
        <v>10</v>
      </c>
      <c r="G17" s="11" t="s">
        <v>16</v>
      </c>
      <c r="H17" s="35"/>
    </row>
    <row r="18" spans="1:8" ht="20.25" thickBot="1">
      <c r="A18" s="37" t="s">
        <v>97</v>
      </c>
      <c r="B18" s="49" t="s">
        <v>63</v>
      </c>
      <c r="C18" s="38">
        <v>40522</v>
      </c>
      <c r="D18" s="49">
        <v>11</v>
      </c>
      <c r="E18" s="61">
        <v>46</v>
      </c>
      <c r="F18" s="62">
        <f>(E18-D18)</f>
        <v>35</v>
      </c>
      <c r="G18" s="11" t="s">
        <v>17</v>
      </c>
      <c r="H18" s="35"/>
    </row>
    <row r="19" spans="1:8" ht="19.5" thickBot="1">
      <c r="C19" s="40"/>
      <c r="E19" s="59"/>
      <c r="H19" s="35"/>
    </row>
    <row r="20" spans="1:8" ht="20.25" thickBot="1">
      <c r="A20" s="256" t="str">
        <f>EAGLES!A33</f>
        <v>EAGLES - DAMAS CLASES 11 - 12 -</v>
      </c>
      <c r="B20" s="257"/>
      <c r="C20" s="257"/>
      <c r="D20" s="257"/>
      <c r="E20" s="257"/>
      <c r="F20" s="258"/>
      <c r="H20" s="35"/>
    </row>
    <row r="21" spans="1:8" s="52" customFormat="1" ht="20.25" thickBot="1">
      <c r="A21" s="16" t="s">
        <v>6</v>
      </c>
      <c r="B21" s="55" t="s">
        <v>9</v>
      </c>
      <c r="C21" s="55" t="s">
        <v>21</v>
      </c>
      <c r="D21" s="56" t="s">
        <v>1</v>
      </c>
      <c r="E21" s="4" t="s">
        <v>4</v>
      </c>
      <c r="F21" s="4" t="s">
        <v>5</v>
      </c>
      <c r="H21" s="35"/>
    </row>
    <row r="22" spans="1:8" ht="20.25" thickBot="1">
      <c r="A22" s="37" t="str">
        <f>EAGLES!A35</f>
        <v>BIONDELLI ALLEGRA</v>
      </c>
      <c r="B22" s="49" t="str">
        <f>EAGLES!B35</f>
        <v>SPGC</v>
      </c>
      <c r="C22" s="38">
        <f>EAGLES!C35</f>
        <v>40616</v>
      </c>
      <c r="D22" s="49">
        <f>EAGLES!D35</f>
        <v>12</v>
      </c>
      <c r="E22" s="61">
        <f>EAGLES!E35</f>
        <v>45</v>
      </c>
      <c r="F22" s="60" t="s">
        <v>10</v>
      </c>
      <c r="G22" s="11" t="s">
        <v>15</v>
      </c>
      <c r="H22" s="35"/>
    </row>
    <row r="23" spans="1:8" ht="20.25" thickBot="1">
      <c r="A23" s="37" t="str">
        <f>EAGLES!A36</f>
        <v>RAMPEZZOTTI JUSTINA</v>
      </c>
      <c r="B23" s="49" t="str">
        <f>EAGLES!B36</f>
        <v>TGC</v>
      </c>
      <c r="C23" s="38">
        <f>EAGLES!C36</f>
        <v>40917</v>
      </c>
      <c r="D23" s="49">
        <f>EAGLES!D36</f>
        <v>16</v>
      </c>
      <c r="E23" s="61">
        <f>EAGLES!E36</f>
        <v>46</v>
      </c>
      <c r="F23" s="60" t="s">
        <v>10</v>
      </c>
      <c r="G23" s="11" t="s">
        <v>16</v>
      </c>
      <c r="H23" s="35"/>
    </row>
    <row r="24" spans="1:8" ht="20.25" thickBot="1">
      <c r="A24" s="37" t="str">
        <f>EAGLES!A37</f>
        <v>BUSTAMANTE EMILIA</v>
      </c>
      <c r="B24" s="49" t="str">
        <f>EAGLES!B37</f>
        <v>TGC</v>
      </c>
      <c r="C24" s="38">
        <f>EAGLES!C37</f>
        <v>41082</v>
      </c>
      <c r="D24" s="49">
        <f>EAGLES!D37</f>
        <v>22</v>
      </c>
      <c r="E24" s="61">
        <f>EAGLES!E37</f>
        <v>47</v>
      </c>
      <c r="F24" s="62">
        <f>(E24-D24)</f>
        <v>25</v>
      </c>
      <c r="G24" s="11" t="s">
        <v>17</v>
      </c>
      <c r="H24" s="35"/>
    </row>
    <row r="25" spans="1:8" ht="19.5" thickBot="1">
      <c r="C25" s="40"/>
      <c r="E25" s="59"/>
      <c r="H25" s="35"/>
    </row>
    <row r="26" spans="1:8" ht="20.25" thickBot="1">
      <c r="A26" s="256" t="str">
        <f>EAGLES!A7</f>
        <v>EAGLES - CABALLEROS CLASES 11 - 12 -</v>
      </c>
      <c r="B26" s="257"/>
      <c r="C26" s="257"/>
      <c r="D26" s="257"/>
      <c r="E26" s="257"/>
      <c r="F26" s="258"/>
      <c r="H26" s="35"/>
    </row>
    <row r="27" spans="1:8" s="52" customFormat="1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H27" s="35"/>
    </row>
    <row r="28" spans="1:8" ht="20.25" thickBot="1">
      <c r="A28" s="37" t="str">
        <f>EAGLES!A9</f>
        <v>GOTI ALFONSO</v>
      </c>
      <c r="B28" s="49" t="str">
        <f>EAGLES!B9</f>
        <v>TGC</v>
      </c>
      <c r="C28" s="38">
        <f>EAGLES!C9</f>
        <v>40952</v>
      </c>
      <c r="D28" s="49">
        <f>EAGLES!D9</f>
        <v>4</v>
      </c>
      <c r="E28" s="61">
        <f>EAGLES!E9</f>
        <v>40</v>
      </c>
      <c r="F28" s="60" t="s">
        <v>10</v>
      </c>
      <c r="G28" s="11" t="s">
        <v>15</v>
      </c>
      <c r="H28" s="35"/>
    </row>
    <row r="29" spans="1:8" ht="20.25" thickBot="1">
      <c r="A29" s="37" t="str">
        <f>EAGLES!A10</f>
        <v>PARASUCO AXEL GONZALO</v>
      </c>
      <c r="B29" s="49" t="str">
        <f>EAGLES!B10</f>
        <v>EVTGC</v>
      </c>
      <c r="C29" s="38">
        <f>EAGLES!C10</f>
        <v>41137</v>
      </c>
      <c r="D29" s="49">
        <f>EAGLES!D10</f>
        <v>12</v>
      </c>
      <c r="E29" s="61">
        <f>EAGLES!E10</f>
        <v>42</v>
      </c>
      <c r="F29" s="60" t="s">
        <v>10</v>
      </c>
      <c r="G29" s="11" t="s">
        <v>16</v>
      </c>
      <c r="H29" s="35"/>
    </row>
    <row r="30" spans="1:8" ht="20.25" thickBot="1">
      <c r="A30" s="37" t="s">
        <v>158</v>
      </c>
      <c r="B30" s="49" t="s">
        <v>72</v>
      </c>
      <c r="C30" s="38">
        <v>41031</v>
      </c>
      <c r="D30" s="49">
        <v>19</v>
      </c>
      <c r="E30" s="61">
        <v>49</v>
      </c>
      <c r="F30" s="62">
        <f>(E30-D30)</f>
        <v>30</v>
      </c>
      <c r="G30" s="11" t="s">
        <v>17</v>
      </c>
      <c r="H30" s="35"/>
    </row>
    <row r="31" spans="1:8" ht="19.5" thickBot="1">
      <c r="C31" s="40"/>
      <c r="E31" s="59"/>
      <c r="H31" s="35"/>
    </row>
    <row r="32" spans="1:8" ht="20.25" thickBot="1">
      <c r="A32" s="256" t="str">
        <f>BIRDIES!A36</f>
        <v>BIRDIES - DAMAS CLASES 2013 Y POSTERIORES</v>
      </c>
      <c r="B32" s="257"/>
      <c r="C32" s="257"/>
      <c r="D32" s="257"/>
      <c r="E32" s="257"/>
      <c r="F32" s="258"/>
      <c r="H32" s="35"/>
    </row>
    <row r="33" spans="1:8" s="52" customFormat="1" ht="20.25" thickBot="1">
      <c r="A33" s="16" t="s">
        <v>6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H33" s="35"/>
    </row>
    <row r="34" spans="1:8" ht="20.25" thickBot="1">
      <c r="A34" s="37" t="str">
        <f>BIRDIES!A38</f>
        <v>LEOFANTI BIANCA EMILIA</v>
      </c>
      <c r="B34" s="49" t="str">
        <f>BIRDIES!B38</f>
        <v>SPGC</v>
      </c>
      <c r="C34" s="38">
        <f>BIRDIES!C38</f>
        <v>41423</v>
      </c>
      <c r="D34" s="49">
        <f>BIRDIES!D38</f>
        <v>22</v>
      </c>
      <c r="E34" s="61">
        <f>BIRDIES!E38</f>
        <v>47</v>
      </c>
      <c r="F34" s="60" t="s">
        <v>10</v>
      </c>
      <c r="G34" s="11" t="s">
        <v>15</v>
      </c>
      <c r="H34" s="35"/>
    </row>
    <row r="35" spans="1:8" ht="20.25" thickBot="1">
      <c r="A35" s="37" t="str">
        <f>BIRDIES!A39</f>
        <v>CEJAS AGOSTINA</v>
      </c>
      <c r="B35" s="49" t="str">
        <f>BIRDIES!B39</f>
        <v>STGC</v>
      </c>
      <c r="C35" s="38">
        <f>BIRDIES!C39</f>
        <v>41461</v>
      </c>
      <c r="D35" s="49">
        <f>BIRDIES!D39</f>
        <v>11</v>
      </c>
      <c r="E35" s="61">
        <f>BIRDIES!E39</f>
        <v>49</v>
      </c>
      <c r="F35" s="60" t="s">
        <v>10</v>
      </c>
      <c r="G35" s="11" t="s">
        <v>16</v>
      </c>
      <c r="H35" s="35"/>
    </row>
    <row r="36" spans="1:8" ht="20.25" thickBot="1">
      <c r="A36" s="37" t="s">
        <v>205</v>
      </c>
      <c r="B36" s="49" t="s">
        <v>260</v>
      </c>
      <c r="C36" s="38">
        <v>41369</v>
      </c>
      <c r="D36" s="49">
        <v>22</v>
      </c>
      <c r="E36" s="61">
        <v>58</v>
      </c>
      <c r="F36" s="62">
        <f>(E36-D36)</f>
        <v>36</v>
      </c>
      <c r="G36" s="11" t="s">
        <v>17</v>
      </c>
      <c r="H36" s="35"/>
    </row>
    <row r="37" spans="1:8" ht="20.25" thickBot="1">
      <c r="A37" s="44"/>
      <c r="B37" s="45"/>
      <c r="C37" s="46"/>
      <c r="D37" s="53"/>
      <c r="E37" s="59"/>
      <c r="H37" s="35"/>
    </row>
    <row r="38" spans="1:8" ht="20.25" thickBot="1">
      <c r="A38" s="256" t="str">
        <f>BIRDIES!A8</f>
        <v>BIRDIES - CABALLEROS CLASES 2013 Y POSTERIORES</v>
      </c>
      <c r="B38" s="257"/>
      <c r="C38" s="257"/>
      <c r="D38" s="257"/>
      <c r="E38" s="257"/>
      <c r="F38" s="258"/>
      <c r="H38" s="35"/>
    </row>
    <row r="39" spans="1:8" s="52" customFormat="1" ht="20.25" thickBot="1">
      <c r="A39" s="16" t="s">
        <v>0</v>
      </c>
      <c r="B39" s="55" t="s">
        <v>9</v>
      </c>
      <c r="C39" s="55" t="s">
        <v>21</v>
      </c>
      <c r="D39" s="56" t="s">
        <v>1</v>
      </c>
      <c r="E39" s="4" t="s">
        <v>4</v>
      </c>
      <c r="F39" s="4" t="s">
        <v>5</v>
      </c>
      <c r="H39" s="35"/>
    </row>
    <row r="40" spans="1:8" ht="20.25" thickBot="1">
      <c r="A40" s="37" t="str">
        <f>BIRDIES!A10</f>
        <v>CICCOLA FRANCESCO</v>
      </c>
      <c r="B40" s="49" t="str">
        <f>BIRDIES!B10</f>
        <v>ML</v>
      </c>
      <c r="C40" s="38">
        <f>BIRDIES!C10</f>
        <v>41277</v>
      </c>
      <c r="D40" s="49">
        <f>BIRDIES!D10</f>
        <v>-1</v>
      </c>
      <c r="E40" s="61">
        <f>BIRDIES!E10</f>
        <v>35</v>
      </c>
      <c r="F40" s="60" t="s">
        <v>10</v>
      </c>
      <c r="G40" s="11" t="s">
        <v>15</v>
      </c>
      <c r="H40" s="35"/>
    </row>
    <row r="41" spans="1:8" ht="20.25" thickBot="1">
      <c r="A41" s="37" t="str">
        <f>BIRDIES!A11</f>
        <v>JUAREZ GOÑI BENJAMIN</v>
      </c>
      <c r="B41" s="49" t="str">
        <f>BIRDIES!B11</f>
        <v>TGC</v>
      </c>
      <c r="C41" s="38">
        <f>BIRDIES!C11</f>
        <v>41730</v>
      </c>
      <c r="D41" s="49">
        <f>BIRDIES!D11</f>
        <v>7</v>
      </c>
      <c r="E41" s="61">
        <f>BIRDIES!E11</f>
        <v>40</v>
      </c>
      <c r="F41" s="60" t="s">
        <v>10</v>
      </c>
      <c r="G41" s="11" t="s">
        <v>16</v>
      </c>
      <c r="H41" s="35"/>
    </row>
    <row r="42" spans="1:8" ht="20.25" thickBot="1">
      <c r="A42" s="37" t="s">
        <v>187</v>
      </c>
      <c r="B42" s="49" t="s">
        <v>260</v>
      </c>
      <c r="C42" s="38">
        <v>41428</v>
      </c>
      <c r="D42" s="49">
        <v>19</v>
      </c>
      <c r="E42" s="61">
        <v>46</v>
      </c>
      <c r="F42" s="62">
        <f>(E42-D42)</f>
        <v>27</v>
      </c>
      <c r="G42" s="11" t="s">
        <v>17</v>
      </c>
      <c r="H42" s="35"/>
    </row>
    <row r="43" spans="1:8" ht="19.5">
      <c r="A43" s="44"/>
      <c r="B43" s="45"/>
      <c r="C43" s="46"/>
      <c r="D43" s="53"/>
      <c r="E43" s="59"/>
      <c r="H43" s="35"/>
    </row>
    <row r="44" spans="1:8" ht="20.25" thickBot="1">
      <c r="A44" s="44"/>
      <c r="B44" s="45"/>
      <c r="C44" s="46"/>
      <c r="D44" s="53"/>
      <c r="E44" s="59"/>
      <c r="H44" s="35"/>
    </row>
    <row r="45" spans="1:8" ht="20.25" thickBot="1">
      <c r="A45" s="256" t="str">
        <f>PROMOCIONALES!A8</f>
        <v>PROMOCIONALES A HCP.</v>
      </c>
      <c r="B45" s="257"/>
      <c r="C45" s="257"/>
      <c r="D45" s="258"/>
      <c r="E45" s="59"/>
      <c r="H45" s="35"/>
    </row>
    <row r="46" spans="1:8" s="52" customFormat="1" ht="20.25" thickBot="1">
      <c r="A46" s="16" t="s">
        <v>6</v>
      </c>
      <c r="B46" s="55" t="s">
        <v>9</v>
      </c>
      <c r="C46" s="55" t="s">
        <v>21</v>
      </c>
      <c r="D46" s="89" t="s">
        <v>1</v>
      </c>
      <c r="E46" s="4" t="s">
        <v>4</v>
      </c>
      <c r="F46" s="4" t="s">
        <v>5</v>
      </c>
      <c r="H46" s="35"/>
    </row>
    <row r="47" spans="1:8" ht="20.25" thickBot="1">
      <c r="A47" s="37" t="str">
        <f>PROMOCIONALES!A10</f>
        <v>VARELA FRANCISCO</v>
      </c>
      <c r="B47" s="49" t="str">
        <f>PROMOCIONALES!B10</f>
        <v>MDPGC</v>
      </c>
      <c r="C47" s="38">
        <f>PROMOCIONALES!C10</f>
        <v>38085</v>
      </c>
      <c r="D47" s="90">
        <f>PROMOCIONALES!D10</f>
        <v>0</v>
      </c>
      <c r="E47" s="61">
        <f>PROMOCIONALES!E10</f>
        <v>47</v>
      </c>
      <c r="F47" s="60" t="s">
        <v>10</v>
      </c>
      <c r="G47" s="11" t="s">
        <v>15</v>
      </c>
      <c r="H47" s="35"/>
    </row>
    <row r="48" spans="1:8" ht="20.25" thickBot="1">
      <c r="A48" s="37" t="s">
        <v>242</v>
      </c>
      <c r="B48" s="49" t="s">
        <v>259</v>
      </c>
      <c r="C48" s="38">
        <v>38531</v>
      </c>
      <c r="D48" s="49">
        <v>16</v>
      </c>
      <c r="E48" s="61">
        <v>48</v>
      </c>
      <c r="F48" s="62">
        <f>(E48-D48)</f>
        <v>32</v>
      </c>
      <c r="G48" s="11" t="s">
        <v>17</v>
      </c>
      <c r="H48" s="35"/>
    </row>
    <row r="49" spans="1:8" ht="20.25" thickBot="1">
      <c r="A49" s="44"/>
      <c r="B49" s="45"/>
      <c r="C49" s="46"/>
      <c r="D49" s="53"/>
      <c r="E49" s="59"/>
      <c r="H49" s="35"/>
    </row>
    <row r="50" spans="1:8" ht="20.25" thickBot="1">
      <c r="A50" s="256" t="s">
        <v>13</v>
      </c>
      <c r="B50" s="257"/>
      <c r="C50" s="257"/>
      <c r="D50" s="258"/>
      <c r="E50" s="59"/>
      <c r="H50" s="35"/>
    </row>
    <row r="51" spans="1:8" ht="20.25" thickBot="1">
      <c r="A51" s="4" t="s">
        <v>0</v>
      </c>
      <c r="B51" s="4" t="s">
        <v>9</v>
      </c>
      <c r="C51" s="41" t="s">
        <v>10</v>
      </c>
      <c r="D51" s="4" t="s">
        <v>22</v>
      </c>
      <c r="E51" s="59"/>
      <c r="H51" s="35"/>
    </row>
    <row r="52" spans="1:8" ht="18" customHeight="1">
      <c r="A52" s="37" t="str">
        <f>'5 H Y H.A. Y GGII'!A10</f>
        <v>ULLUA EMILIA DELFINA</v>
      </c>
      <c r="B52" s="49" t="str">
        <f>'5 H Y H.A. Y GGII'!B10</f>
        <v>SPGC</v>
      </c>
      <c r="C52" s="38" t="s">
        <v>10</v>
      </c>
      <c r="D52" s="39">
        <f>'5 H Y H.A. Y GGII'!C10</f>
        <v>24</v>
      </c>
      <c r="E52" s="59"/>
      <c r="H52" s="35"/>
    </row>
    <row r="53" spans="1:8" ht="18" customHeight="1">
      <c r="A53" s="37" t="str">
        <f>'5 H Y H.A. Y GGII'!A11</f>
        <v>VIOLA MAYER CHARO</v>
      </c>
      <c r="B53" s="49" t="str">
        <f>'5 H Y H.A. Y GGII'!B11</f>
        <v>SPGC</v>
      </c>
      <c r="C53" s="38" t="s">
        <v>10</v>
      </c>
      <c r="D53" s="39">
        <f>'5 H Y H.A. Y GGII'!C11</f>
        <v>25</v>
      </c>
      <c r="E53" s="59"/>
      <c r="H53" s="35"/>
    </row>
    <row r="54" spans="1:8" ht="18" customHeight="1">
      <c r="A54" s="37" t="str">
        <f>'5 H Y H.A. Y GGII'!A12</f>
        <v>ESPINAL SALVADOR</v>
      </c>
      <c r="B54" s="49" t="str">
        <f>'5 H Y H.A. Y GGII'!B12</f>
        <v>CMDP</v>
      </c>
      <c r="C54" s="38" t="s">
        <v>10</v>
      </c>
      <c r="D54" s="39">
        <f>'5 H Y H.A. Y GGII'!C12</f>
        <v>28</v>
      </c>
      <c r="E54" s="59"/>
      <c r="H54" s="35"/>
    </row>
    <row r="55" spans="1:8" ht="18" customHeight="1">
      <c r="A55" s="37" t="str">
        <f>'5 H Y H.A. Y GGII'!A13</f>
        <v>RODRIGUEZ FERRERO JUAN MARTIN</v>
      </c>
      <c r="B55" s="49" t="str">
        <f>'5 H Y H.A. Y GGII'!B13</f>
        <v>CEGL</v>
      </c>
      <c r="C55" s="38" t="s">
        <v>10</v>
      </c>
      <c r="D55" s="39">
        <f>'5 H Y H.A. Y GGII'!C13</f>
        <v>30</v>
      </c>
      <c r="E55" s="59"/>
      <c r="H55" s="35"/>
    </row>
    <row r="56" spans="1:8" ht="18" customHeight="1">
      <c r="A56" s="37" t="str">
        <f>'5 H Y H.A. Y GGII'!A14</f>
        <v>MEILAN BELEN</v>
      </c>
      <c r="B56" s="49" t="str">
        <f>'5 H Y H.A. Y GGII'!B14</f>
        <v>CMDP</v>
      </c>
      <c r="C56" s="38" t="s">
        <v>10</v>
      </c>
      <c r="D56" s="39">
        <f>'5 H Y H.A. Y GGII'!C14</f>
        <v>31</v>
      </c>
      <c r="E56" s="59"/>
      <c r="H56" s="35"/>
    </row>
    <row r="57" spans="1:8" ht="18" customHeight="1">
      <c r="A57" s="37" t="str">
        <f>'5 H Y H.A. Y GGII'!A15</f>
        <v>REPETTO MANUEL</v>
      </c>
      <c r="B57" s="49" t="str">
        <f>'5 H Y H.A. Y GGII'!B15</f>
        <v>GCD</v>
      </c>
      <c r="C57" s="38" t="s">
        <v>10</v>
      </c>
      <c r="D57" s="39">
        <f>'5 H Y H.A. Y GGII'!C15</f>
        <v>31</v>
      </c>
      <c r="E57" s="59"/>
      <c r="H57" s="35"/>
    </row>
    <row r="58" spans="1:8" ht="18" customHeight="1">
      <c r="A58" s="37" t="str">
        <f>'5 H Y H.A. Y GGII'!A16</f>
        <v>RODRIGUEZ JULIAN</v>
      </c>
      <c r="B58" s="49" t="str">
        <f>'5 H Y H.A. Y GGII'!B16</f>
        <v>CMDP</v>
      </c>
      <c r="C58" s="38" t="s">
        <v>10</v>
      </c>
      <c r="D58" s="39">
        <f>'5 H Y H.A. Y GGII'!C16</f>
        <v>32</v>
      </c>
      <c r="E58" s="59"/>
      <c r="H58" s="35"/>
    </row>
    <row r="59" spans="1:8" ht="18" customHeight="1">
      <c r="A59" s="37" t="str">
        <f>'5 H Y H.A. Y GGII'!A17</f>
        <v>RODRIGUEZ FERRERO SANTIAGO</v>
      </c>
      <c r="B59" s="49" t="str">
        <f>'5 H Y H.A. Y GGII'!B17</f>
        <v>CEGL</v>
      </c>
      <c r="C59" s="38" t="s">
        <v>10</v>
      </c>
      <c r="D59" s="39">
        <f>'5 H Y H.A. Y GGII'!C17</f>
        <v>33</v>
      </c>
      <c r="E59" s="59"/>
      <c r="H59" s="35"/>
    </row>
    <row r="60" spans="1:8" ht="18" customHeight="1">
      <c r="A60" s="37" t="str">
        <f>'5 H Y H.A. Y GGII'!A18</f>
        <v>CARTOLANO JUAN MARTIN</v>
      </c>
      <c r="B60" s="49" t="str">
        <f>'5 H Y H.A. Y GGII'!B18</f>
        <v>CMDP</v>
      </c>
      <c r="C60" s="38" t="s">
        <v>10</v>
      </c>
      <c r="D60" s="39">
        <f>'5 H Y H.A. Y GGII'!C18</f>
        <v>34</v>
      </c>
      <c r="E60" s="59"/>
      <c r="H60" s="35"/>
    </row>
    <row r="61" spans="1:8" ht="18" customHeight="1">
      <c r="A61" s="37" t="str">
        <f>'5 H Y H.A. Y GGII'!A19</f>
        <v>SANTORO ULLUA MARIA VALENTINA</v>
      </c>
      <c r="B61" s="49" t="str">
        <f>'5 H Y H.A. Y GGII'!B19</f>
        <v>CAMET</v>
      </c>
      <c r="C61" s="38" t="s">
        <v>10</v>
      </c>
      <c r="D61" s="39">
        <f>'5 H Y H.A. Y GGII'!C19</f>
        <v>35</v>
      </c>
      <c r="E61" s="59"/>
      <c r="H61" s="35"/>
    </row>
    <row r="62" spans="1:8" ht="18" customHeight="1">
      <c r="A62" s="37" t="str">
        <f>'5 H Y H.A. Y GGII'!A20</f>
        <v>BIONDELLI BOSSO ANGELINA</v>
      </c>
      <c r="B62" s="49" t="str">
        <f>'5 H Y H.A. Y GGII'!B20</f>
        <v>SPGC</v>
      </c>
      <c r="C62" s="38" t="s">
        <v>10</v>
      </c>
      <c r="D62" s="39">
        <f>'5 H Y H.A. Y GGII'!C20</f>
        <v>36</v>
      </c>
      <c r="E62" s="59"/>
      <c r="H62" s="35"/>
    </row>
    <row r="63" spans="1:8" ht="18" customHeight="1">
      <c r="A63" s="37" t="str">
        <f>'5 H Y H.A. Y GGII'!A21</f>
        <v>CHOCO JOAQUINA</v>
      </c>
      <c r="B63" s="49" t="str">
        <f>'5 H Y H.A. Y GGII'!B21</f>
        <v>CMDP</v>
      </c>
      <c r="C63" s="38" t="s">
        <v>10</v>
      </c>
      <c r="D63" s="39">
        <f>'5 H Y H.A. Y GGII'!C21</f>
        <v>37</v>
      </c>
      <c r="E63" s="59"/>
      <c r="H63" s="35"/>
    </row>
    <row r="64" spans="1:8" ht="18" customHeight="1">
      <c r="A64" s="37" t="str">
        <f>'5 H Y H.A. Y GGII'!A22</f>
        <v>CARTOLANO JUSTO JOSE</v>
      </c>
      <c r="B64" s="49" t="str">
        <f>'5 H Y H.A. Y GGII'!B22</f>
        <v>CMDP</v>
      </c>
      <c r="C64" s="38" t="s">
        <v>10</v>
      </c>
      <c r="D64" s="39">
        <f>'5 H Y H.A. Y GGII'!C22</f>
        <v>37</v>
      </c>
      <c r="E64" s="59"/>
      <c r="H64" s="35"/>
    </row>
    <row r="65" spans="1:8" ht="18" customHeight="1">
      <c r="A65" s="37" t="str">
        <f>'5 H Y H.A. Y GGII'!A23</f>
        <v>PORCEL RENZO</v>
      </c>
      <c r="B65" s="49" t="str">
        <f>'5 H Y H.A. Y GGII'!B23</f>
        <v>SPGC</v>
      </c>
      <c r="C65" s="38" t="s">
        <v>10</v>
      </c>
      <c r="D65" s="39">
        <f>'5 H Y H.A. Y GGII'!C23</f>
        <v>37</v>
      </c>
      <c r="E65" s="59"/>
      <c r="H65" s="35"/>
    </row>
    <row r="66" spans="1:8" ht="18" customHeight="1">
      <c r="A66" s="37" t="str">
        <f>'5 H Y H.A. Y GGII'!A24</f>
        <v>PARODI MARGARITA</v>
      </c>
      <c r="B66" s="49" t="str">
        <f>'5 H Y H.A. Y GGII'!B24</f>
        <v>MDPGC</v>
      </c>
      <c r="C66" s="38" t="s">
        <v>10</v>
      </c>
      <c r="D66" s="39">
        <f>'5 H Y H.A. Y GGII'!C24</f>
        <v>42</v>
      </c>
      <c r="E66" s="59"/>
      <c r="H66" s="35"/>
    </row>
    <row r="67" spans="1:8" ht="18" customHeight="1">
      <c r="A67" s="37" t="str">
        <f>'5 H Y H.A. Y GGII'!A25</f>
        <v>MELARA TOMAS LUCAS</v>
      </c>
      <c r="B67" s="49" t="str">
        <f>'5 H Y H.A. Y GGII'!B25</f>
        <v>MDPGC</v>
      </c>
      <c r="C67" s="38" t="s">
        <v>10</v>
      </c>
      <c r="D67" s="39">
        <f>'5 H Y H.A. Y GGII'!C25</f>
        <v>42</v>
      </c>
      <c r="E67" s="59"/>
      <c r="H67" s="35"/>
    </row>
    <row r="68" spans="1:8" ht="18" customHeight="1">
      <c r="A68" s="37" t="str">
        <f>'5 H Y H.A. Y GGII'!A26</f>
        <v>CARTOLANO INES MARIA</v>
      </c>
      <c r="B68" s="49" t="str">
        <f>'5 H Y H.A. Y GGII'!B26</f>
        <v>CMDP</v>
      </c>
      <c r="C68" s="38" t="s">
        <v>10</v>
      </c>
      <c r="D68" s="39">
        <f>'5 H Y H.A. Y GGII'!C26</f>
        <v>43</v>
      </c>
      <c r="E68" s="59"/>
      <c r="H68" s="35"/>
    </row>
    <row r="69" spans="1:8" ht="18" customHeight="1">
      <c r="A69" s="37" t="str">
        <f>'5 H Y H.A. Y GGII'!A27</f>
        <v>ALFONSO FELIPE</v>
      </c>
      <c r="B69" s="49" t="str">
        <f>'5 H Y H.A. Y GGII'!B27</f>
        <v>MDPGC</v>
      </c>
      <c r="C69" s="38" t="s">
        <v>10</v>
      </c>
      <c r="D69" s="39">
        <f>'5 H Y H.A. Y GGII'!C27</f>
        <v>44</v>
      </c>
      <c r="E69" s="59"/>
      <c r="H69" s="35"/>
    </row>
    <row r="70" spans="1:8" ht="18" customHeight="1">
      <c r="A70" s="37" t="str">
        <f>'5 H Y H.A. Y GGII'!A28</f>
        <v>LENZO OVEJERO GABRIEL</v>
      </c>
      <c r="B70" s="49" t="str">
        <f>'5 H Y H.A. Y GGII'!B28</f>
        <v>CMDP</v>
      </c>
      <c r="C70" s="38" t="s">
        <v>10</v>
      </c>
      <c r="D70" s="39">
        <f>'5 H Y H.A. Y GGII'!C28</f>
        <v>44</v>
      </c>
      <c r="E70" s="59"/>
      <c r="H70" s="35"/>
    </row>
    <row r="71" spans="1:8" ht="19.5" thickBot="1"/>
    <row r="72" spans="1:8" ht="20.25" thickBot="1">
      <c r="A72" s="256" t="str">
        <f>'5 H Y H.A. Y GGII'!A37:C37</f>
        <v>GOLFISTAS INTEGRADOS</v>
      </c>
      <c r="B72" s="257"/>
      <c r="C72" s="257"/>
      <c r="D72" s="258"/>
    </row>
    <row r="73" spans="1:8" ht="20.25" thickBot="1">
      <c r="A73" s="4" t="s">
        <v>0</v>
      </c>
      <c r="B73" s="4" t="s">
        <v>9</v>
      </c>
      <c r="C73" s="41" t="s">
        <v>10</v>
      </c>
      <c r="D73" s="4" t="s">
        <v>22</v>
      </c>
    </row>
    <row r="74" spans="1:8" ht="19.5">
      <c r="A74" s="37" t="str">
        <f>'5 H Y H.A. Y GGII'!A39</f>
        <v>KEEGAARD LISANDRO</v>
      </c>
      <c r="B74" s="49" t="str">
        <f>'5 H Y H.A. Y GGII'!B39</f>
        <v>NGC</v>
      </c>
      <c r="C74" s="38" t="s">
        <v>10</v>
      </c>
      <c r="D74" s="39">
        <f>'5 H Y H.A. Y GGII'!C39</f>
        <v>41</v>
      </c>
    </row>
    <row r="75" spans="1:8" ht="19.5">
      <c r="A75" s="37" t="str">
        <f>'5 H Y H.A. Y GGII'!A40</f>
        <v>LONCAN JAVIER</v>
      </c>
      <c r="B75" s="49" t="str">
        <f>'5 H Y H.A. Y GGII'!B40</f>
        <v>NGC</v>
      </c>
      <c r="C75" s="38" t="s">
        <v>10</v>
      </c>
      <c r="D75" s="39">
        <f>'5 H Y H.A. Y GGII'!C40</f>
        <v>44</v>
      </c>
    </row>
  </sheetData>
  <mergeCells count="15">
    <mergeCell ref="A72:D72"/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55" t="str">
        <f>JUV!A1</f>
        <v>MAR DEL PLATA GOLF CLUB</v>
      </c>
      <c r="B1" s="255"/>
      <c r="C1" s="255"/>
      <c r="D1" s="255"/>
      <c r="E1" s="59"/>
      <c r="H1" s="35"/>
    </row>
    <row r="2" spans="1:8" ht="19.5">
      <c r="A2" s="255" t="str">
        <f>JUV!A2</f>
        <v>CANCHA NUEVA</v>
      </c>
      <c r="B2" s="255"/>
      <c r="C2" s="255"/>
      <c r="D2" s="255"/>
      <c r="E2" s="59"/>
      <c r="H2" s="35"/>
    </row>
    <row r="3" spans="1:8" ht="19.5">
      <c r="A3" s="255" t="str">
        <f>JUV!A3</f>
        <v>FEDERACION REGIONAL DE GOLF MAR Y SIERRAS</v>
      </c>
      <c r="B3" s="255"/>
      <c r="C3" s="255"/>
      <c r="D3" s="255"/>
      <c r="E3" s="59"/>
      <c r="H3" s="35"/>
    </row>
    <row r="4" spans="1:8" ht="19.5">
      <c r="A4" s="263" t="e">
        <f>#REF!</f>
        <v>#REF!</v>
      </c>
      <c r="B4" s="263"/>
      <c r="C4" s="263"/>
      <c r="D4" s="263"/>
      <c r="E4" s="59"/>
      <c r="H4" s="35"/>
    </row>
    <row r="5" spans="1:8" ht="19.5">
      <c r="A5" s="255" t="s">
        <v>14</v>
      </c>
      <c r="B5" s="255"/>
      <c r="C5" s="255"/>
      <c r="D5" s="255"/>
      <c r="E5" s="59"/>
      <c r="H5" s="35"/>
    </row>
    <row r="6" spans="1:8" ht="19.5">
      <c r="A6" s="255" t="str">
        <f>JUV!A6</f>
        <v>DOMINGO 13 DE NOVIEMBRE DE 2022</v>
      </c>
      <c r="B6" s="255"/>
      <c r="C6" s="255"/>
      <c r="D6" s="255"/>
      <c r="E6" s="59"/>
      <c r="H6" s="35"/>
    </row>
    <row r="7" spans="1:8" ht="20.25" thickBot="1">
      <c r="A7" s="102"/>
      <c r="B7" s="102"/>
      <c r="C7" s="102"/>
      <c r="D7" s="102"/>
      <c r="E7" s="59"/>
      <c r="H7" s="35"/>
    </row>
    <row r="8" spans="1:8" ht="20.25" thickBot="1">
      <c r="A8" s="256" t="e">
        <f>#REF!</f>
        <v>#REF!</v>
      </c>
      <c r="B8" s="257"/>
      <c r="C8" s="257"/>
      <c r="D8" s="257"/>
      <c r="E8" s="257"/>
      <c r="F8" s="258"/>
      <c r="H8" s="35"/>
    </row>
    <row r="9" spans="1:8" s="102" customFormat="1" ht="20.25" thickBot="1">
      <c r="A9" s="16" t="s">
        <v>0</v>
      </c>
      <c r="B9" s="104" t="s">
        <v>45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e">
        <f>#REF!</f>
        <v>#REF!</v>
      </c>
      <c r="B10" s="106" t="e">
        <f>#REF!</f>
        <v>#REF!</v>
      </c>
      <c r="C10" s="38" t="e">
        <f>#REF!</f>
        <v>#REF!</v>
      </c>
      <c r="D10" s="49" t="e">
        <f>#REF!</f>
        <v>#REF!</v>
      </c>
      <c r="E10" s="61" t="e">
        <f>#REF!</f>
        <v>#REF!</v>
      </c>
      <c r="F10" s="60" t="s">
        <v>10</v>
      </c>
      <c r="G10" s="107" t="s">
        <v>26</v>
      </c>
      <c r="H10" s="35"/>
    </row>
    <row r="11" spans="1:8" ht="20.25" thickBot="1">
      <c r="A11" s="37" t="e">
        <f>#REF!</f>
        <v>#REF!</v>
      </c>
      <c r="B11" s="106" t="e">
        <f>#REF!</f>
        <v>#REF!</v>
      </c>
      <c r="C11" s="38" t="e">
        <f>#REF!</f>
        <v>#REF!</v>
      </c>
      <c r="D11" s="49" t="e">
        <f>#REF!</f>
        <v>#REF!</v>
      </c>
      <c r="E11" s="61" t="e">
        <f>#REF!</f>
        <v>#REF!</v>
      </c>
      <c r="F11" s="60" t="s">
        <v>10</v>
      </c>
      <c r="G11" s="107" t="s">
        <v>27</v>
      </c>
      <c r="H11" s="35"/>
    </row>
    <row r="12" spans="1:8" ht="20.25" thickBot="1">
      <c r="A12" s="37" t="e">
        <f>#REF!</f>
        <v>#REF!</v>
      </c>
      <c r="B12" s="106" t="e">
        <f>#REF!</f>
        <v>#REF!</v>
      </c>
      <c r="C12" s="38" t="e">
        <f>#REF!</f>
        <v>#REF!</v>
      </c>
      <c r="D12" s="49" t="e">
        <f>#REF!</f>
        <v>#REF!</v>
      </c>
      <c r="E12" s="61" t="e">
        <f>#REF!</f>
        <v>#REF!</v>
      </c>
      <c r="F12" s="121" t="s">
        <v>10</v>
      </c>
      <c r="G12" s="107" t="s">
        <v>66</v>
      </c>
      <c r="H12" s="35"/>
    </row>
    <row r="13" spans="1:8" ht="19.5">
      <c r="A13" s="44"/>
      <c r="B13" s="45"/>
      <c r="C13" s="46"/>
      <c r="D13" s="45"/>
      <c r="E13" s="103"/>
      <c r="F13" s="103"/>
      <c r="G13" s="103"/>
      <c r="H13" s="35"/>
    </row>
    <row r="14" spans="1:8" ht="19.5">
      <c r="A14" s="264" t="e">
        <f>#REF!</f>
        <v>#REF!</v>
      </c>
      <c r="B14" s="264"/>
      <c r="C14" s="264"/>
      <c r="D14" s="264"/>
      <c r="E14" s="264"/>
      <c r="F14" s="264"/>
      <c r="G14" s="103"/>
      <c r="H14" s="35"/>
    </row>
    <row r="15" spans="1:8" ht="19.5" thickBot="1">
      <c r="C15" s="40"/>
      <c r="E15" s="59"/>
      <c r="H15" s="35"/>
    </row>
    <row r="16" spans="1:8" ht="20.25" thickBot="1">
      <c r="A16" s="256" t="e">
        <f>#REF!</f>
        <v>#REF!</v>
      </c>
      <c r="B16" s="257"/>
      <c r="C16" s="257"/>
      <c r="D16" s="257"/>
      <c r="E16" s="257"/>
      <c r="F16" s="258"/>
      <c r="H16" s="35"/>
    </row>
    <row r="17" spans="1:8" s="102" customFormat="1" ht="20.25" thickBot="1">
      <c r="A17" s="16" t="s">
        <v>0</v>
      </c>
      <c r="B17" s="104" t="s">
        <v>9</v>
      </c>
      <c r="C17" s="55" t="s">
        <v>21</v>
      </c>
      <c r="D17" s="56" t="s">
        <v>1</v>
      </c>
      <c r="E17" s="4" t="s">
        <v>4</v>
      </c>
      <c r="F17" s="4" t="s">
        <v>5</v>
      </c>
      <c r="H17" s="35"/>
    </row>
    <row r="18" spans="1:8" ht="20.25" thickBot="1">
      <c r="A18" s="37" t="e">
        <f>#REF!</f>
        <v>#REF!</v>
      </c>
      <c r="B18" s="108" t="e">
        <f>#REF!</f>
        <v>#REF!</v>
      </c>
      <c r="C18" s="38" t="e">
        <f>#REF!</f>
        <v>#REF!</v>
      </c>
      <c r="D18" s="49" t="e">
        <f>#REF!</f>
        <v>#REF!</v>
      </c>
      <c r="E18" s="61" t="e">
        <f>#REF!</f>
        <v>#REF!</v>
      </c>
      <c r="F18" s="60" t="s">
        <v>10</v>
      </c>
      <c r="G18" s="107" t="s">
        <v>26</v>
      </c>
      <c r="H18" s="35"/>
    </row>
    <row r="19" spans="1:8" ht="20.25" thickBot="1">
      <c r="A19" s="37" t="e">
        <f>#REF!</f>
        <v>#REF!</v>
      </c>
      <c r="B19" s="108" t="e">
        <f>#REF!</f>
        <v>#REF!</v>
      </c>
      <c r="C19" s="38" t="e">
        <f>#REF!</f>
        <v>#REF!</v>
      </c>
      <c r="D19" s="49" t="e">
        <f>#REF!</f>
        <v>#REF!</v>
      </c>
      <c r="E19" s="61" t="e">
        <f>#REF!</f>
        <v>#REF!</v>
      </c>
      <c r="F19" s="60" t="s">
        <v>10</v>
      </c>
      <c r="G19" s="107" t="s">
        <v>27</v>
      </c>
      <c r="H19" s="35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113" bestFit="1" customWidth="1"/>
    <col min="2" max="2" width="16.7109375" style="105" bestFit="1" customWidth="1"/>
    <col min="3" max="3" width="9.85546875" style="26" bestFit="1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2.28515625" style="115" customWidth="1"/>
    <col min="10" max="10" width="4.42578125" style="9" bestFit="1" customWidth="1"/>
    <col min="11" max="16384" width="11.42578125" style="9"/>
  </cols>
  <sheetData>
    <row r="1" spans="1:10">
      <c r="A1" s="255" t="str">
        <f>JUV!A1</f>
        <v>MAR DEL PLATA GOLF CLUB</v>
      </c>
      <c r="B1" s="255"/>
      <c r="C1" s="255"/>
      <c r="D1" s="255"/>
      <c r="E1" s="255"/>
      <c r="F1" s="255"/>
      <c r="G1" s="255"/>
      <c r="H1" s="255"/>
      <c r="I1" s="114"/>
      <c r="J1" s="35"/>
    </row>
    <row r="2" spans="1:10">
      <c r="A2" s="262" t="str">
        <f>JUV!A2</f>
        <v>CANCHA NUEVA</v>
      </c>
      <c r="B2" s="262"/>
      <c r="C2" s="262"/>
      <c r="D2" s="262"/>
      <c r="E2" s="262"/>
      <c r="F2" s="262"/>
      <c r="G2" s="262"/>
      <c r="H2" s="262"/>
      <c r="I2" s="114"/>
      <c r="J2" s="35"/>
    </row>
    <row r="3" spans="1:10">
      <c r="A3" s="255" t="s">
        <v>7</v>
      </c>
      <c r="B3" s="255"/>
      <c r="C3" s="255"/>
      <c r="D3" s="255"/>
      <c r="E3" s="255"/>
      <c r="F3" s="255"/>
      <c r="G3" s="255"/>
      <c r="H3" s="255"/>
      <c r="I3" s="114"/>
      <c r="J3" s="35"/>
    </row>
    <row r="4" spans="1:10" ht="37.5">
      <c r="A4" s="265" t="e">
        <f>#REF!</f>
        <v>#REF!</v>
      </c>
      <c r="B4" s="265"/>
      <c r="C4" s="265"/>
      <c r="D4" s="265"/>
      <c r="E4" s="265"/>
      <c r="F4" s="265"/>
      <c r="G4" s="265"/>
      <c r="H4" s="265"/>
      <c r="I4" s="114"/>
      <c r="J4" s="35"/>
    </row>
    <row r="5" spans="1:10">
      <c r="A5" s="255" t="str">
        <f>JUV!A5</f>
        <v>DOS VUELTAS DE 9 HOYOS MEDAL PLAY</v>
      </c>
      <c r="B5" s="255"/>
      <c r="C5" s="255"/>
      <c r="D5" s="255"/>
      <c r="E5" s="255"/>
      <c r="F5" s="255"/>
      <c r="G5" s="255"/>
      <c r="H5" s="255"/>
      <c r="I5" s="114"/>
      <c r="J5" s="35"/>
    </row>
    <row r="6" spans="1:10" ht="20.25" thickBot="1">
      <c r="A6" s="255" t="str">
        <f>JUV!A6</f>
        <v>DOMINGO 13 DE NOVIEMBRE DE 2022</v>
      </c>
      <c r="B6" s="255"/>
      <c r="C6" s="255"/>
      <c r="D6" s="255"/>
      <c r="E6" s="255"/>
      <c r="F6" s="255"/>
      <c r="G6" s="255"/>
      <c r="H6" s="255"/>
      <c r="I6" s="114"/>
      <c r="J6" s="35"/>
    </row>
    <row r="7" spans="1:10" ht="20.25" hidden="1" thickBot="1">
      <c r="A7" s="256" t="e">
        <f>JUV!#REF!</f>
        <v>#REF!</v>
      </c>
      <c r="B7" s="257"/>
      <c r="C7" s="257"/>
      <c r="D7" s="257"/>
      <c r="E7" s="257"/>
      <c r="F7" s="257"/>
      <c r="G7" s="257"/>
      <c r="H7" s="258"/>
      <c r="I7" s="114"/>
      <c r="J7" s="35"/>
    </row>
    <row r="8" spans="1:10" ht="20.25" hidden="1" thickBot="1">
      <c r="A8" s="111" t="s">
        <v>6</v>
      </c>
      <c r="B8" s="110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14"/>
      <c r="J8" s="35"/>
    </row>
    <row r="9" spans="1:10" ht="20.100000000000001" hidden="1" customHeight="1">
      <c r="A9" s="112" t="e">
        <f>JUV!#REF!</f>
        <v>#REF!</v>
      </c>
      <c r="B9" s="109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07" t="s">
        <v>15</v>
      </c>
      <c r="J9" s="35"/>
    </row>
    <row r="10" spans="1:10" ht="20.100000000000001" hidden="1" customHeight="1">
      <c r="A10" s="112" t="e">
        <f>JUV!#REF!</f>
        <v>#REF!</v>
      </c>
      <c r="B10" s="109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07" t="s">
        <v>16</v>
      </c>
      <c r="J10" s="35"/>
    </row>
    <row r="11" spans="1:10" ht="20.100000000000001" hidden="1" customHeight="1">
      <c r="A11" s="112"/>
      <c r="B11" s="109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07" t="s">
        <v>17</v>
      </c>
      <c r="J11" s="35"/>
    </row>
    <row r="12" spans="1:10" ht="20.100000000000001" hidden="1" customHeight="1">
      <c r="A12" s="112"/>
      <c r="B12" s="109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07" t="s">
        <v>18</v>
      </c>
      <c r="J12" s="35"/>
    </row>
    <row r="13" spans="1:10" ht="20.25" thickBot="1">
      <c r="A13" s="256" t="e">
        <f>#REF!</f>
        <v>#REF!</v>
      </c>
      <c r="B13" s="257"/>
      <c r="C13" s="257"/>
      <c r="D13" s="257"/>
      <c r="E13" s="257"/>
      <c r="F13" s="257"/>
      <c r="G13" s="257"/>
      <c r="H13" s="258"/>
      <c r="I13" s="63"/>
      <c r="J13" s="35"/>
    </row>
    <row r="14" spans="1:10" ht="20.25" thickBot="1">
      <c r="A14" s="111" t="s">
        <v>6</v>
      </c>
      <c r="B14" s="110" t="s">
        <v>45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14"/>
      <c r="J14" s="35"/>
    </row>
    <row r="15" spans="1:10" ht="20.100000000000001" customHeight="1" thickBot="1">
      <c r="A15" s="112" t="e">
        <f>#REF!</f>
        <v>#REF!</v>
      </c>
      <c r="B15" s="109" t="e">
        <f>#REF!</f>
        <v>#REF!</v>
      </c>
      <c r="C15" s="25" t="e">
        <f>#REF!</f>
        <v>#REF!</v>
      </c>
      <c r="D15" s="20" t="e">
        <f>#REF!</f>
        <v>#REF!</v>
      </c>
      <c r="E15" s="20" t="e">
        <f>#REF!</f>
        <v>#REF!</v>
      </c>
      <c r="F15" s="20" t="e">
        <f>#REF!</f>
        <v>#REF!</v>
      </c>
      <c r="G15" s="20" t="e">
        <f>#REF!</f>
        <v>#REF!</v>
      </c>
      <c r="H15" s="28" t="s">
        <v>10</v>
      </c>
      <c r="I15" s="107" t="s">
        <v>26</v>
      </c>
      <c r="J15" s="35" t="s">
        <v>69</v>
      </c>
    </row>
    <row r="16" spans="1:10" ht="20.25" thickBot="1"/>
    <row r="17" spans="1:10" ht="20.25" thickBot="1">
      <c r="A17" s="256" t="e">
        <f>#REF!</f>
        <v>#REF!</v>
      </c>
      <c r="B17" s="257"/>
      <c r="C17" s="257"/>
      <c r="D17" s="257"/>
      <c r="E17" s="257"/>
      <c r="F17" s="257"/>
      <c r="G17" s="257"/>
      <c r="H17" s="258"/>
      <c r="I17" s="63"/>
    </row>
    <row r="18" spans="1:10" ht="20.25" thickBot="1">
      <c r="A18" s="111" t="s">
        <v>0</v>
      </c>
      <c r="B18" s="110" t="s">
        <v>45</v>
      </c>
      <c r="C18" s="24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14"/>
    </row>
    <row r="19" spans="1:10" ht="20.25" thickBot="1">
      <c r="A19" s="112" t="s">
        <v>48</v>
      </c>
      <c r="B19" s="109" t="s">
        <v>43</v>
      </c>
      <c r="C19" s="25">
        <v>39213</v>
      </c>
      <c r="D19" s="20">
        <v>11</v>
      </c>
      <c r="E19" s="20">
        <v>40</v>
      </c>
      <c r="F19" s="20">
        <v>37</v>
      </c>
      <c r="G19" s="20">
        <f t="shared" ref="G19:G24" si="0">SUM(E19:F19)</f>
        <v>77</v>
      </c>
      <c r="H19" s="28" t="s">
        <v>10</v>
      </c>
      <c r="I19" s="107" t="s">
        <v>26</v>
      </c>
      <c r="J19" s="9" t="s">
        <v>69</v>
      </c>
    </row>
    <row r="20" spans="1:10" ht="20.25" thickBot="1">
      <c r="A20" s="112" t="s">
        <v>51</v>
      </c>
      <c r="B20" s="109" t="s">
        <v>44</v>
      </c>
      <c r="C20" s="25">
        <v>39643</v>
      </c>
      <c r="D20" s="20">
        <v>26</v>
      </c>
      <c r="E20" s="20">
        <v>47</v>
      </c>
      <c r="F20" s="20">
        <v>49</v>
      </c>
      <c r="G20" s="20">
        <f t="shared" si="0"/>
        <v>96</v>
      </c>
      <c r="H20" s="28" t="s">
        <v>10</v>
      </c>
      <c r="I20" s="107" t="s">
        <v>27</v>
      </c>
      <c r="J20" s="9" t="s">
        <v>69</v>
      </c>
    </row>
    <row r="21" spans="1:10" ht="20.25" thickBot="1">
      <c r="A21" s="112" t="s">
        <v>47</v>
      </c>
      <c r="B21" s="109" t="s">
        <v>43</v>
      </c>
      <c r="C21" s="25">
        <v>40532</v>
      </c>
      <c r="D21" s="20">
        <v>26</v>
      </c>
      <c r="E21" s="20">
        <v>50</v>
      </c>
      <c r="F21" s="20">
        <v>49</v>
      </c>
      <c r="G21" s="20">
        <f t="shared" si="0"/>
        <v>99</v>
      </c>
      <c r="H21" s="28" t="s">
        <v>10</v>
      </c>
      <c r="I21" s="107" t="s">
        <v>66</v>
      </c>
      <c r="J21" s="9" t="s">
        <v>69</v>
      </c>
    </row>
    <row r="22" spans="1:10" ht="20.25" thickBot="1">
      <c r="A22" s="112" t="s">
        <v>49</v>
      </c>
      <c r="B22" s="109" t="s">
        <v>43</v>
      </c>
      <c r="C22" s="25">
        <v>40366</v>
      </c>
      <c r="D22" s="20">
        <v>46</v>
      </c>
      <c r="E22" s="20">
        <v>61</v>
      </c>
      <c r="F22" s="20">
        <v>54</v>
      </c>
      <c r="G22" s="20">
        <f t="shared" si="0"/>
        <v>115</v>
      </c>
      <c r="H22" s="28">
        <f>SUM(G22-D22)</f>
        <v>69</v>
      </c>
      <c r="I22" s="107" t="s">
        <v>17</v>
      </c>
      <c r="J22" s="9" t="s">
        <v>69</v>
      </c>
    </row>
    <row r="23" spans="1:10" ht="20.25" thickBot="1">
      <c r="A23" s="112" t="s">
        <v>46</v>
      </c>
      <c r="B23" s="109" t="s">
        <v>43</v>
      </c>
      <c r="C23" s="25">
        <v>40465</v>
      </c>
      <c r="D23" s="20">
        <v>25</v>
      </c>
      <c r="E23" s="20">
        <v>53</v>
      </c>
      <c r="F23" s="20">
        <v>52</v>
      </c>
      <c r="G23" s="20">
        <f t="shared" si="0"/>
        <v>105</v>
      </c>
      <c r="H23" s="28">
        <f>SUM(G23-D23)</f>
        <v>80</v>
      </c>
      <c r="I23" s="107" t="s">
        <v>18</v>
      </c>
      <c r="J23" s="9" t="s">
        <v>69</v>
      </c>
    </row>
    <row r="24" spans="1:10" ht="20.25" thickBot="1">
      <c r="A24" s="112" t="s">
        <v>50</v>
      </c>
      <c r="B24" s="109" t="s">
        <v>44</v>
      </c>
      <c r="C24" s="25">
        <v>40469</v>
      </c>
      <c r="D24" s="20">
        <v>59</v>
      </c>
      <c r="E24" s="20">
        <v>74</v>
      </c>
      <c r="F24" s="20">
        <v>65</v>
      </c>
      <c r="G24" s="20">
        <f t="shared" si="0"/>
        <v>139</v>
      </c>
      <c r="H24" s="28">
        <f>SUM(G24-D24)</f>
        <v>80</v>
      </c>
      <c r="I24" s="107" t="s">
        <v>67</v>
      </c>
      <c r="J24" s="9" t="s">
        <v>69</v>
      </c>
    </row>
    <row r="26" spans="1:10" ht="37.5">
      <c r="A26" s="265" t="e">
        <f>#REF!</f>
        <v>#REF!</v>
      </c>
      <c r="B26" s="265"/>
      <c r="C26" s="265"/>
      <c r="D26" s="265"/>
      <c r="E26" s="265"/>
      <c r="F26" s="265"/>
      <c r="G26" s="265"/>
      <c r="H26" s="265"/>
    </row>
    <row r="27" spans="1:10" ht="20.25" thickBot="1"/>
    <row r="28" spans="1:10" ht="20.25" thickBot="1">
      <c r="A28" s="256" t="e">
        <f>#REF!</f>
        <v>#REF!</v>
      </c>
      <c r="B28" s="257"/>
      <c r="C28" s="257"/>
      <c r="D28" s="257"/>
      <c r="E28" s="257"/>
      <c r="F28" s="257"/>
      <c r="G28" s="257"/>
      <c r="H28" s="258"/>
      <c r="I28" s="63"/>
    </row>
    <row r="29" spans="1:10" ht="20.25" thickBot="1">
      <c r="A29" s="111" t="s">
        <v>6</v>
      </c>
      <c r="B29" s="110" t="s">
        <v>45</v>
      </c>
      <c r="C29" s="24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114"/>
    </row>
    <row r="30" spans="1:10" ht="20.25" thickBot="1">
      <c r="A30" s="112" t="s">
        <v>56</v>
      </c>
      <c r="B30" s="109" t="s">
        <v>68</v>
      </c>
      <c r="C30" s="25">
        <v>39932</v>
      </c>
      <c r="D30" s="20">
        <v>14</v>
      </c>
      <c r="E30" s="20">
        <v>44</v>
      </c>
      <c r="F30" s="20">
        <v>41</v>
      </c>
      <c r="G30" s="20">
        <f t="shared" ref="G30:G35" si="1">SUM(E30:F30)</f>
        <v>85</v>
      </c>
      <c r="H30" s="28" t="s">
        <v>10</v>
      </c>
      <c r="I30" s="107" t="s">
        <v>26</v>
      </c>
      <c r="J30" s="9" t="s">
        <v>69</v>
      </c>
    </row>
    <row r="31" spans="1:10" ht="20.25" thickBot="1">
      <c r="A31" s="112" t="s">
        <v>54</v>
      </c>
      <c r="B31" s="109" t="s">
        <v>68</v>
      </c>
      <c r="C31" s="25">
        <v>39591</v>
      </c>
      <c r="D31" s="20">
        <v>19</v>
      </c>
      <c r="E31" s="20">
        <v>46</v>
      </c>
      <c r="F31" s="20">
        <v>50</v>
      </c>
      <c r="G31" s="20">
        <f t="shared" si="1"/>
        <v>96</v>
      </c>
      <c r="H31" s="28" t="s">
        <v>10</v>
      </c>
      <c r="I31" s="107" t="s">
        <v>27</v>
      </c>
      <c r="J31" s="9" t="s">
        <v>69</v>
      </c>
    </row>
    <row r="32" spans="1:10" ht="20.25" thickBot="1">
      <c r="A32" s="112" t="s">
        <v>57</v>
      </c>
      <c r="B32" s="109" t="s">
        <v>68</v>
      </c>
      <c r="C32" s="25">
        <v>39869</v>
      </c>
      <c r="D32" s="20">
        <v>22</v>
      </c>
      <c r="E32" s="20">
        <v>53</v>
      </c>
      <c r="F32" s="20">
        <v>50</v>
      </c>
      <c r="G32" s="20">
        <f t="shared" si="1"/>
        <v>103</v>
      </c>
      <c r="H32" s="28" t="s">
        <v>10</v>
      </c>
      <c r="I32" s="107" t="s">
        <v>66</v>
      </c>
      <c r="J32" s="9" t="s">
        <v>69</v>
      </c>
    </row>
    <row r="33" spans="1:10" ht="20.25" thickBot="1">
      <c r="A33" s="112" t="s">
        <v>58</v>
      </c>
      <c r="B33" s="109" t="s">
        <v>68</v>
      </c>
      <c r="C33" s="25">
        <v>40056</v>
      </c>
      <c r="D33" s="20">
        <v>42</v>
      </c>
      <c r="E33" s="20">
        <v>53</v>
      </c>
      <c r="F33" s="20">
        <v>58</v>
      </c>
      <c r="G33" s="20">
        <f t="shared" si="1"/>
        <v>111</v>
      </c>
      <c r="H33" s="28">
        <f>SUM(G33-D33)</f>
        <v>69</v>
      </c>
      <c r="I33" s="107" t="s">
        <v>17</v>
      </c>
      <c r="J33" s="9" t="s">
        <v>69</v>
      </c>
    </row>
    <row r="34" spans="1:10" ht="20.25" thickBot="1">
      <c r="A34" s="112" t="s">
        <v>53</v>
      </c>
      <c r="B34" s="109" t="s">
        <v>68</v>
      </c>
      <c r="C34" s="25">
        <v>39425</v>
      </c>
      <c r="D34" s="20">
        <v>47</v>
      </c>
      <c r="E34" s="20">
        <v>63</v>
      </c>
      <c r="F34" s="20">
        <v>61</v>
      </c>
      <c r="G34" s="20">
        <f t="shared" si="1"/>
        <v>124</v>
      </c>
      <c r="H34" s="28">
        <f>SUM(G34-D34)</f>
        <v>77</v>
      </c>
      <c r="I34" s="107" t="s">
        <v>18</v>
      </c>
      <c r="J34" s="9" t="s">
        <v>69</v>
      </c>
    </row>
    <row r="35" spans="1:10" ht="20.25" thickBot="1">
      <c r="A35" s="112" t="s">
        <v>55</v>
      </c>
      <c r="B35" s="109" t="s">
        <v>68</v>
      </c>
      <c r="C35" s="25">
        <v>39177</v>
      </c>
      <c r="D35" s="20">
        <v>26</v>
      </c>
      <c r="E35" s="20">
        <v>55</v>
      </c>
      <c r="F35" s="20">
        <v>53</v>
      </c>
      <c r="G35" s="20">
        <f t="shared" si="1"/>
        <v>108</v>
      </c>
      <c r="H35" s="28">
        <f>SUM(G35-D35)</f>
        <v>82</v>
      </c>
      <c r="I35" s="107" t="s">
        <v>67</v>
      </c>
      <c r="J35" s="9" t="s">
        <v>69</v>
      </c>
    </row>
    <row r="36" spans="1:10" ht="20.25" thickBot="1"/>
    <row r="37" spans="1:10" ht="20.25" thickBot="1">
      <c r="A37" s="256" t="e">
        <f>#REF!</f>
        <v>#REF!</v>
      </c>
      <c r="B37" s="257"/>
      <c r="C37" s="257"/>
      <c r="D37" s="257"/>
      <c r="E37" s="257"/>
      <c r="F37" s="257"/>
      <c r="G37" s="257"/>
      <c r="H37" s="258"/>
      <c r="I37" s="63"/>
    </row>
    <row r="38" spans="1:10" ht="20.25" thickBot="1">
      <c r="A38" s="111" t="s">
        <v>6</v>
      </c>
      <c r="B38" s="110" t="s">
        <v>45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14"/>
    </row>
    <row r="39" spans="1:10" ht="20.25" thickBot="1">
      <c r="A39" s="112" t="e">
        <f>#REF!</f>
        <v>#REF!</v>
      </c>
      <c r="B39" s="109" t="e">
        <f>#REF!</f>
        <v>#REF!</v>
      </c>
      <c r="C39" s="25" t="e">
        <f>#REF!</f>
        <v>#REF!</v>
      </c>
      <c r="D39" s="20" t="e">
        <f>#REF!</f>
        <v>#REF!</v>
      </c>
      <c r="E39" s="20" t="e">
        <f>#REF!</f>
        <v>#REF!</v>
      </c>
      <c r="F39" s="20" t="e">
        <f>#REF!</f>
        <v>#REF!</v>
      </c>
      <c r="G39" s="20" t="e">
        <f>#REF!</f>
        <v>#REF!</v>
      </c>
      <c r="H39" s="28" t="s">
        <v>10</v>
      </c>
      <c r="I39" s="107" t="s">
        <v>26</v>
      </c>
    </row>
    <row r="40" spans="1:10" ht="20.25" thickBot="1">
      <c r="A40" s="112" t="e">
        <f>#REF!</f>
        <v>#REF!</v>
      </c>
      <c r="B40" s="109" t="e">
        <f>#REF!</f>
        <v>#REF!</v>
      </c>
      <c r="C40" s="25" t="e">
        <f>#REF!</f>
        <v>#REF!</v>
      </c>
      <c r="D40" s="20" t="e">
        <f>#REF!</f>
        <v>#REF!</v>
      </c>
      <c r="E40" s="20" t="e">
        <f>#REF!</f>
        <v>#REF!</v>
      </c>
      <c r="F40" s="20" t="e">
        <f>#REF!</f>
        <v>#REF!</v>
      </c>
      <c r="G40" s="20" t="e">
        <f>#REF!</f>
        <v>#REF!</v>
      </c>
      <c r="H40" s="28" t="s">
        <v>10</v>
      </c>
      <c r="I40" s="107" t="s">
        <v>27</v>
      </c>
    </row>
    <row r="41" spans="1:10" ht="20.25" thickBot="1">
      <c r="A41" s="112" t="e">
        <f>#REF!</f>
        <v>#REF!</v>
      </c>
      <c r="B41" s="109" t="e">
        <f>#REF!</f>
        <v>#REF!</v>
      </c>
      <c r="C41" s="25" t="e">
        <f>#REF!</f>
        <v>#REF!</v>
      </c>
      <c r="D41" s="20" t="e">
        <f>#REF!</f>
        <v>#REF!</v>
      </c>
      <c r="E41" s="20" t="e">
        <f>#REF!</f>
        <v>#REF!</v>
      </c>
      <c r="F41" s="20" t="e">
        <f>#REF!</f>
        <v>#REF!</v>
      </c>
      <c r="G41" s="20" t="e">
        <f>#REF!</f>
        <v>#REF!</v>
      </c>
      <c r="H41" s="28" t="s">
        <v>10</v>
      </c>
      <c r="I41" s="107" t="s">
        <v>66</v>
      </c>
    </row>
    <row r="42" spans="1:10" ht="20.25" thickBot="1">
      <c r="A42" s="112"/>
      <c r="B42" s="109"/>
      <c r="C42" s="25"/>
      <c r="D42" s="20"/>
      <c r="E42" s="20"/>
      <c r="F42" s="20"/>
      <c r="G42" s="20"/>
      <c r="H42" s="28"/>
      <c r="I42" s="107" t="s">
        <v>17</v>
      </c>
    </row>
    <row r="43" spans="1:10" ht="20.25" thickBot="1">
      <c r="A43" s="112"/>
      <c r="B43" s="109"/>
      <c r="C43" s="25"/>
      <c r="D43" s="20"/>
      <c r="E43" s="20"/>
      <c r="F43" s="20"/>
      <c r="G43" s="20"/>
      <c r="H43" s="28"/>
      <c r="I43" s="107" t="s">
        <v>18</v>
      </c>
    </row>
    <row r="44" spans="1:10" ht="20.25" thickBot="1">
      <c r="A44" s="112"/>
      <c r="B44" s="109"/>
      <c r="C44" s="25"/>
      <c r="D44" s="20"/>
      <c r="E44" s="20"/>
      <c r="F44" s="20"/>
      <c r="G44" s="20"/>
      <c r="H44" s="28"/>
      <c r="I44" s="107" t="s">
        <v>67</v>
      </c>
    </row>
    <row r="45" spans="1:10">
      <c r="A45" s="116"/>
      <c r="B45" s="120"/>
      <c r="C45" s="117"/>
      <c r="D45" s="45"/>
      <c r="E45" s="45"/>
      <c r="F45" s="45"/>
      <c r="G45" s="45"/>
      <c r="H45" s="118"/>
      <c r="I45" s="119"/>
    </row>
    <row r="46" spans="1:10">
      <c r="A46" s="116"/>
      <c r="B46" s="120"/>
      <c r="C46" s="117"/>
      <c r="D46" s="45"/>
      <c r="E46" s="45"/>
      <c r="F46" s="45"/>
      <c r="G46" s="45"/>
      <c r="H46" s="118"/>
      <c r="I46" s="119"/>
    </row>
    <row r="47" spans="1:10" ht="20.25" thickBot="1"/>
    <row r="48" spans="1:10" ht="20.25" thickBot="1">
      <c r="A48" s="256" t="e">
        <f>#REF!</f>
        <v>#REF!</v>
      </c>
      <c r="B48" s="257"/>
      <c r="C48" s="257"/>
      <c r="D48" s="257"/>
      <c r="E48" s="257"/>
      <c r="F48" s="257"/>
      <c r="G48" s="257"/>
      <c r="H48" s="258"/>
      <c r="I48" s="63"/>
    </row>
    <row r="49" spans="1:10" ht="20.25" thickBot="1">
      <c r="A49" s="111" t="s">
        <v>0</v>
      </c>
      <c r="B49" s="110" t="s">
        <v>45</v>
      </c>
      <c r="C49" s="24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114"/>
    </row>
    <row r="50" spans="1:10" ht="20.25" thickBot="1">
      <c r="A50" s="112" t="s">
        <v>62</v>
      </c>
      <c r="B50" s="109" t="s">
        <v>52</v>
      </c>
      <c r="C50" s="25">
        <v>39105</v>
      </c>
      <c r="D50" s="20">
        <v>3</v>
      </c>
      <c r="E50" s="20">
        <v>41</v>
      </c>
      <c r="F50" s="20">
        <v>37</v>
      </c>
      <c r="G50" s="20">
        <f t="shared" ref="G50:G55" si="2">SUM(E50:F50)</f>
        <v>78</v>
      </c>
      <c r="H50" s="28" t="s">
        <v>10</v>
      </c>
      <c r="I50" s="107" t="s">
        <v>26</v>
      </c>
      <c r="J50" s="9" t="s">
        <v>69</v>
      </c>
    </row>
    <row r="51" spans="1:10" ht="20.25" thickBot="1">
      <c r="A51" s="112" t="s">
        <v>60</v>
      </c>
      <c r="B51" s="109" t="s">
        <v>68</v>
      </c>
      <c r="C51" s="25">
        <v>39205</v>
      </c>
      <c r="D51" s="20">
        <v>10</v>
      </c>
      <c r="E51" s="20">
        <v>38</v>
      </c>
      <c r="F51" s="20">
        <v>41</v>
      </c>
      <c r="G51" s="20">
        <f t="shared" si="2"/>
        <v>79</v>
      </c>
      <c r="H51" s="28" t="s">
        <v>10</v>
      </c>
      <c r="I51" s="107" t="s">
        <v>27</v>
      </c>
      <c r="J51" s="9" t="s">
        <v>69</v>
      </c>
    </row>
    <row r="52" spans="1:10" ht="20.25" thickBot="1">
      <c r="A52" s="112" t="s">
        <v>59</v>
      </c>
      <c r="B52" s="109" t="s">
        <v>42</v>
      </c>
      <c r="C52" s="25">
        <v>39467</v>
      </c>
      <c r="D52" s="20">
        <v>12</v>
      </c>
      <c r="E52" s="20">
        <v>38</v>
      </c>
      <c r="F52" s="20">
        <v>44</v>
      </c>
      <c r="G52" s="20">
        <f t="shared" si="2"/>
        <v>82</v>
      </c>
      <c r="H52" s="28" t="s">
        <v>10</v>
      </c>
      <c r="I52" s="107" t="s">
        <v>66</v>
      </c>
      <c r="J52" s="9" t="s">
        <v>69</v>
      </c>
    </row>
    <row r="53" spans="1:10" ht="20.25" thickBot="1">
      <c r="A53" s="112" t="s">
        <v>64</v>
      </c>
      <c r="B53" s="109" t="s">
        <v>63</v>
      </c>
      <c r="C53" s="25">
        <v>39770</v>
      </c>
      <c r="D53" s="20">
        <v>10</v>
      </c>
      <c r="E53" s="20">
        <v>40</v>
      </c>
      <c r="F53" s="20">
        <v>38</v>
      </c>
      <c r="G53" s="20">
        <f t="shared" si="2"/>
        <v>78</v>
      </c>
      <c r="H53" s="28">
        <f>SUM(G53-D53)</f>
        <v>68</v>
      </c>
      <c r="I53" s="107" t="s">
        <v>17</v>
      </c>
      <c r="J53" s="9" t="s">
        <v>69</v>
      </c>
    </row>
    <row r="54" spans="1:10" ht="20.25" thickBot="1">
      <c r="A54" s="112" t="s">
        <v>65</v>
      </c>
      <c r="B54" s="109" t="s">
        <v>63</v>
      </c>
      <c r="C54" s="25">
        <v>39785</v>
      </c>
      <c r="D54" s="20">
        <v>32</v>
      </c>
      <c r="E54" s="20">
        <v>50</v>
      </c>
      <c r="F54" s="20">
        <v>51</v>
      </c>
      <c r="G54" s="20">
        <f t="shared" si="2"/>
        <v>101</v>
      </c>
      <c r="H54" s="28">
        <f>SUM(G54-D54)</f>
        <v>69</v>
      </c>
      <c r="I54" s="107" t="s">
        <v>18</v>
      </c>
      <c r="J54" s="9" t="s">
        <v>69</v>
      </c>
    </row>
    <row r="55" spans="1:10" ht="20.25" thickBot="1">
      <c r="A55" s="112" t="s">
        <v>61</v>
      </c>
      <c r="B55" s="109" t="s">
        <v>68</v>
      </c>
      <c r="C55" s="25">
        <v>39755</v>
      </c>
      <c r="D55" s="20">
        <v>18</v>
      </c>
      <c r="E55" s="20">
        <v>45</v>
      </c>
      <c r="F55" s="20">
        <v>43</v>
      </c>
      <c r="G55" s="20">
        <f t="shared" si="2"/>
        <v>88</v>
      </c>
      <c r="H55" s="28">
        <f>SUM(G55-D55)</f>
        <v>70</v>
      </c>
      <c r="I55" s="107" t="s">
        <v>67</v>
      </c>
      <c r="J55" s="9" t="s">
        <v>69</v>
      </c>
    </row>
    <row r="56" spans="1:10" ht="20.25" thickBot="1"/>
    <row r="57" spans="1:10" ht="20.25" thickBot="1">
      <c r="A57" s="256" t="e">
        <f>#REF!</f>
        <v>#REF!</v>
      </c>
      <c r="B57" s="257"/>
      <c r="C57" s="257"/>
      <c r="D57" s="257"/>
      <c r="E57" s="257"/>
      <c r="F57" s="257"/>
      <c r="G57" s="257"/>
      <c r="H57" s="258"/>
      <c r="I57" s="63"/>
    </row>
    <row r="58" spans="1:10" ht="20.25" thickBot="1">
      <c r="A58" s="111" t="s">
        <v>0</v>
      </c>
      <c r="B58" s="110" t="s">
        <v>45</v>
      </c>
      <c r="C58" s="24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114"/>
    </row>
    <row r="59" spans="1:10" ht="20.25" thickBot="1">
      <c r="A59" s="112" t="e">
        <f>#REF!</f>
        <v>#REF!</v>
      </c>
      <c r="B59" s="109" t="e">
        <f>#REF!</f>
        <v>#REF!</v>
      </c>
      <c r="C59" s="25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20" t="e">
        <f>#REF!</f>
        <v>#REF!</v>
      </c>
      <c r="H59" s="28" t="s">
        <v>10</v>
      </c>
      <c r="I59" s="107" t="s">
        <v>26</v>
      </c>
    </row>
    <row r="60" spans="1:10" ht="20.25" thickBot="1">
      <c r="A60" s="112" t="e">
        <f>#REF!</f>
        <v>#REF!</v>
      </c>
      <c r="B60" s="109" t="e">
        <f>#REF!</f>
        <v>#REF!</v>
      </c>
      <c r="C60" s="25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20" t="e">
        <f>#REF!</f>
        <v>#REF!</v>
      </c>
      <c r="H60" s="28" t="s">
        <v>10</v>
      </c>
      <c r="I60" s="107" t="s">
        <v>27</v>
      </c>
    </row>
    <row r="61" spans="1:10" ht="20.25" thickBot="1">
      <c r="A61" s="112" t="e">
        <f>#REF!</f>
        <v>#REF!</v>
      </c>
      <c r="B61" s="109" t="e">
        <f>#REF!</f>
        <v>#REF!</v>
      </c>
      <c r="C61" s="25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20" t="e">
        <f>#REF!</f>
        <v>#REF!</v>
      </c>
      <c r="H61" s="28" t="s">
        <v>10</v>
      </c>
      <c r="I61" s="107" t="s">
        <v>66</v>
      </c>
    </row>
    <row r="62" spans="1:10" ht="20.25" thickBot="1">
      <c r="A62" s="112"/>
      <c r="B62" s="109"/>
      <c r="C62" s="25"/>
      <c r="D62" s="20"/>
      <c r="E62" s="20"/>
      <c r="F62" s="20"/>
      <c r="G62" s="20"/>
      <c r="H62" s="28"/>
      <c r="I62" s="107" t="s">
        <v>17</v>
      </c>
    </row>
    <row r="63" spans="1:10" ht="20.25" thickBot="1">
      <c r="A63" s="112"/>
      <c r="B63" s="109"/>
      <c r="C63" s="25"/>
      <c r="D63" s="20"/>
      <c r="E63" s="20"/>
      <c r="F63" s="20"/>
      <c r="G63" s="20"/>
      <c r="H63" s="28"/>
      <c r="I63" s="107" t="s">
        <v>18</v>
      </c>
    </row>
    <row r="64" spans="1:10" ht="20.25" thickBot="1">
      <c r="A64" s="112"/>
      <c r="B64" s="109"/>
      <c r="C64" s="25"/>
      <c r="D64" s="20"/>
      <c r="E64" s="20"/>
      <c r="F64" s="20"/>
      <c r="G64" s="20"/>
      <c r="H64" s="28"/>
      <c r="I64" s="107" t="s">
        <v>67</v>
      </c>
    </row>
  </sheetData>
  <mergeCells count="14">
    <mergeCell ref="A57:H57"/>
    <mergeCell ref="A17:H17"/>
    <mergeCell ref="A26:H26"/>
    <mergeCell ref="A28:H28"/>
    <mergeCell ref="A37:H37"/>
    <mergeCell ref="A48:H48"/>
    <mergeCell ref="A7:H7"/>
    <mergeCell ref="A13:H13"/>
    <mergeCell ref="A1:H1"/>
    <mergeCell ref="A2:H2"/>
    <mergeCell ref="A3:H3"/>
    <mergeCell ref="A4:H4"/>
    <mergeCell ref="A5:H5"/>
    <mergeCell ref="A6:H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154"/>
  <sheetViews>
    <sheetView topLeftCell="A54" zoomScaleNormal="100" workbookViewId="0">
      <selection activeCell="D70" sqref="D70"/>
    </sheetView>
  </sheetViews>
  <sheetFormatPr baseColWidth="10" defaultRowHeight="18"/>
  <cols>
    <col min="1" max="1" width="6" style="210" customWidth="1"/>
    <col min="2" max="2" width="21.7109375" style="122" customWidth="1"/>
    <col min="3" max="3" width="5.5703125" style="123" bestFit="1" customWidth="1"/>
    <col min="4" max="4" width="21.7109375" style="122" customWidth="1"/>
    <col min="5" max="5" width="5.7109375" style="123" bestFit="1" customWidth="1"/>
    <col min="6" max="6" width="21.7109375" style="122" customWidth="1"/>
    <col min="7" max="7" width="5.7109375" style="123" bestFit="1" customWidth="1"/>
    <col min="8" max="8" width="2.140625" style="30" bestFit="1" customWidth="1"/>
    <col min="9" max="9" width="4" bestFit="1" customWidth="1"/>
    <col min="10" max="10" width="11.42578125" style="30"/>
    <col min="11" max="11" width="12" style="30" bestFit="1" customWidth="1"/>
    <col min="12" max="16384" width="11.42578125" style="30"/>
  </cols>
  <sheetData>
    <row r="1" spans="1:9" s="135" customFormat="1" ht="17.25" customHeight="1" thickBot="1">
      <c r="A1" s="269" t="s">
        <v>84</v>
      </c>
      <c r="B1" s="269"/>
      <c r="C1" s="269"/>
      <c r="D1" s="269"/>
      <c r="E1" s="269"/>
      <c r="F1" s="269"/>
      <c r="G1" s="269"/>
      <c r="H1" s="134"/>
      <c r="I1" s="134"/>
    </row>
    <row r="2" spans="1:9" s="63" customFormat="1" ht="15.75" thickBot="1">
      <c r="A2" s="270" t="s">
        <v>7</v>
      </c>
      <c r="B2" s="271"/>
      <c r="C2" s="271"/>
      <c r="D2" s="271"/>
      <c r="E2" s="271"/>
      <c r="F2" s="271"/>
      <c r="G2" s="272"/>
      <c r="H2" s="136"/>
      <c r="I2" s="137"/>
    </row>
    <row r="3" spans="1:9" s="63" customFormat="1" ht="15">
      <c r="A3" s="273" t="s">
        <v>82</v>
      </c>
      <c r="B3" s="273"/>
      <c r="C3" s="273"/>
      <c r="D3" s="273"/>
      <c r="E3" s="273"/>
      <c r="F3" s="273"/>
      <c r="G3" s="273"/>
      <c r="H3" s="136"/>
      <c r="I3" s="137"/>
    </row>
    <row r="4" spans="1:9" s="139" customFormat="1" ht="15">
      <c r="A4" s="274" t="s">
        <v>85</v>
      </c>
      <c r="B4" s="274"/>
      <c r="C4" s="274"/>
      <c r="D4" s="274"/>
      <c r="E4" s="274"/>
      <c r="F4" s="274"/>
      <c r="G4" s="274"/>
      <c r="H4" s="136"/>
      <c r="I4" s="138"/>
    </row>
    <row r="5" spans="1:9" s="139" customFormat="1" ht="15">
      <c r="A5" s="275" t="s">
        <v>86</v>
      </c>
      <c r="B5" s="274"/>
      <c r="C5" s="274"/>
      <c r="D5" s="274"/>
      <c r="E5" s="274"/>
      <c r="F5" s="274"/>
      <c r="G5" s="274"/>
      <c r="H5" s="136"/>
      <c r="I5" s="138"/>
    </row>
    <row r="6" spans="1:9" ht="18.75" thickBot="1">
      <c r="A6" s="273" t="s">
        <v>87</v>
      </c>
      <c r="B6" s="273"/>
      <c r="C6" s="273"/>
      <c r="D6" s="273"/>
      <c r="E6" s="273"/>
      <c r="F6" s="273"/>
      <c r="G6" s="273"/>
      <c r="H6" s="273"/>
      <c r="I6" s="140"/>
    </row>
    <row r="7" spans="1:9" s="142" customFormat="1" ht="12.75" thickBot="1">
      <c r="A7" s="276" t="s">
        <v>88</v>
      </c>
      <c r="B7" s="277"/>
      <c r="C7" s="277"/>
      <c r="D7" s="277"/>
      <c r="E7" s="277"/>
      <c r="F7" s="277"/>
      <c r="G7" s="278"/>
      <c r="H7" s="141"/>
      <c r="I7" s="141"/>
    </row>
    <row r="8" spans="1:9" s="142" customFormat="1" ht="12.75" thickBot="1">
      <c r="A8" s="266" t="s">
        <v>89</v>
      </c>
      <c r="B8" s="267"/>
      <c r="C8" s="267"/>
      <c r="D8" s="267"/>
      <c r="E8" s="267"/>
      <c r="F8" s="267"/>
      <c r="G8" s="268"/>
      <c r="H8" s="143"/>
      <c r="I8" s="141"/>
    </row>
    <row r="9" spans="1:9" s="142" customFormat="1" ht="11.1" customHeight="1">
      <c r="A9" s="311">
        <v>0.36041666666666666</v>
      </c>
      <c r="B9" s="144" t="s">
        <v>90</v>
      </c>
      <c r="C9" s="145">
        <v>29.5</v>
      </c>
      <c r="D9" s="144" t="s">
        <v>91</v>
      </c>
      <c r="E9" s="145">
        <v>29.9</v>
      </c>
      <c r="F9" s="146" t="s">
        <v>92</v>
      </c>
      <c r="G9" s="147" t="s">
        <v>10</v>
      </c>
      <c r="H9" s="143">
        <f t="shared" ref="H9:H72" si="0">COUNTA(B9,D9,F9)</f>
        <v>3</v>
      </c>
      <c r="I9" s="141"/>
    </row>
    <row r="10" spans="1:9" s="142" customFormat="1" ht="12">
      <c r="A10" s="311">
        <v>0.36666666666666697</v>
      </c>
      <c r="B10" s="148" t="s">
        <v>93</v>
      </c>
      <c r="C10" s="149">
        <v>29</v>
      </c>
      <c r="D10" s="144" t="s">
        <v>94</v>
      </c>
      <c r="E10" s="145">
        <v>27.2</v>
      </c>
      <c r="F10" s="146" t="s">
        <v>95</v>
      </c>
      <c r="G10" s="150" t="s">
        <v>10</v>
      </c>
      <c r="H10" s="143">
        <f t="shared" si="0"/>
        <v>3</v>
      </c>
      <c r="I10" s="141"/>
    </row>
    <row r="11" spans="1:9" s="142" customFormat="1" ht="11.1" customHeight="1">
      <c r="A11" s="311">
        <v>0.37291666666666701</v>
      </c>
      <c r="B11" s="148" t="s">
        <v>46</v>
      </c>
      <c r="C11" s="149">
        <v>22.8</v>
      </c>
      <c r="D11" s="312" t="s">
        <v>96</v>
      </c>
      <c r="E11" s="145">
        <v>21.3</v>
      </c>
      <c r="F11" s="146" t="s">
        <v>97</v>
      </c>
      <c r="G11" s="151">
        <v>27.5</v>
      </c>
      <c r="H11" s="143">
        <v>2</v>
      </c>
      <c r="I11" s="141"/>
    </row>
    <row r="12" spans="1:9" s="142" customFormat="1" ht="12">
      <c r="A12" s="311">
        <v>0.37916666666666698</v>
      </c>
      <c r="B12" s="148" t="s">
        <v>47</v>
      </c>
      <c r="C12" s="149">
        <v>21.1</v>
      </c>
      <c r="D12" s="144" t="s">
        <v>98</v>
      </c>
      <c r="E12" s="145">
        <v>19.600000000000001</v>
      </c>
      <c r="F12" s="146" t="s">
        <v>99</v>
      </c>
      <c r="G12" s="151">
        <v>19.7</v>
      </c>
      <c r="H12" s="143">
        <f t="shared" si="0"/>
        <v>3</v>
      </c>
      <c r="I12" s="141"/>
    </row>
    <row r="13" spans="1:9" s="142" customFormat="1" ht="11.1" customHeight="1" thickBot="1">
      <c r="A13" s="321">
        <v>0.38541666666666702</v>
      </c>
      <c r="B13" s="152" t="s">
        <v>100</v>
      </c>
      <c r="C13" s="153">
        <v>11</v>
      </c>
      <c r="D13" s="154" t="s">
        <v>101</v>
      </c>
      <c r="E13" s="155">
        <v>9.3000000000000007</v>
      </c>
      <c r="F13" s="154" t="s">
        <v>102</v>
      </c>
      <c r="G13" s="156">
        <v>5.8</v>
      </c>
      <c r="H13" s="143">
        <f t="shared" si="0"/>
        <v>3</v>
      </c>
      <c r="I13" s="141"/>
    </row>
    <row r="14" spans="1:9" s="142" customFormat="1" ht="12.75" thickBot="1">
      <c r="A14" s="266" t="s">
        <v>103</v>
      </c>
      <c r="B14" s="279"/>
      <c r="C14" s="279"/>
      <c r="D14" s="279"/>
      <c r="E14" s="279"/>
      <c r="F14" s="279"/>
      <c r="G14" s="280"/>
      <c r="H14" s="157">
        <f t="shared" si="0"/>
        <v>0</v>
      </c>
      <c r="I14" s="141"/>
    </row>
    <row r="15" spans="1:9" s="142" customFormat="1" ht="11.1" customHeight="1">
      <c r="A15" s="322">
        <v>0.391666666666667</v>
      </c>
      <c r="B15" s="158" t="s">
        <v>65</v>
      </c>
      <c r="C15" s="159">
        <v>27.5</v>
      </c>
      <c r="D15" s="160" t="s">
        <v>104</v>
      </c>
      <c r="E15" s="161">
        <v>27.4</v>
      </c>
      <c r="F15" s="160"/>
      <c r="G15" s="162"/>
      <c r="H15" s="143">
        <f t="shared" si="0"/>
        <v>2</v>
      </c>
      <c r="I15" s="141"/>
    </row>
    <row r="16" spans="1:9" s="142" customFormat="1" ht="11.1" customHeight="1">
      <c r="A16" s="308">
        <v>0.39791666666666597</v>
      </c>
      <c r="B16" s="163" t="s">
        <v>105</v>
      </c>
      <c r="C16" s="164">
        <v>26.3</v>
      </c>
      <c r="D16" s="165" t="s">
        <v>74</v>
      </c>
      <c r="E16" s="166">
        <v>23.8</v>
      </c>
      <c r="F16" s="167"/>
      <c r="G16" s="168"/>
      <c r="H16" s="143">
        <f t="shared" si="0"/>
        <v>2</v>
      </c>
      <c r="I16" s="141"/>
    </row>
    <row r="17" spans="1:9" s="142" customFormat="1" ht="11.1" customHeight="1">
      <c r="A17" s="308">
        <v>0.40416666666666701</v>
      </c>
      <c r="B17" s="169" t="s">
        <v>61</v>
      </c>
      <c r="C17" s="170">
        <v>16.7</v>
      </c>
      <c r="D17" s="171" t="s">
        <v>106</v>
      </c>
      <c r="E17" s="164">
        <v>12.9</v>
      </c>
      <c r="F17" s="165" t="s">
        <v>60</v>
      </c>
      <c r="G17" s="172">
        <v>9.8000000000000007</v>
      </c>
      <c r="H17" s="143">
        <f t="shared" si="0"/>
        <v>3</v>
      </c>
      <c r="I17" s="141"/>
    </row>
    <row r="18" spans="1:9" s="142" customFormat="1" ht="11.1" customHeight="1">
      <c r="A18" s="308">
        <v>0.41041666666666599</v>
      </c>
      <c r="B18" s="169" t="s">
        <v>107</v>
      </c>
      <c r="C18" s="166">
        <v>9.6999999999999993</v>
      </c>
      <c r="D18" s="165" t="s">
        <v>108</v>
      </c>
      <c r="E18" s="166">
        <v>8.1999999999999993</v>
      </c>
      <c r="F18" s="165" t="s">
        <v>109</v>
      </c>
      <c r="G18" s="172">
        <v>7.6</v>
      </c>
      <c r="H18" s="143">
        <f t="shared" si="0"/>
        <v>3</v>
      </c>
      <c r="I18" s="141"/>
    </row>
    <row r="19" spans="1:9" s="142" customFormat="1" ht="11.1" customHeight="1" thickBot="1">
      <c r="A19" s="327">
        <v>0.41666666666666602</v>
      </c>
      <c r="B19" s="173" t="s">
        <v>110</v>
      </c>
      <c r="C19" s="174">
        <v>7.2</v>
      </c>
      <c r="D19" s="175" t="s">
        <v>64</v>
      </c>
      <c r="E19" s="176">
        <v>6.6</v>
      </c>
      <c r="F19" s="175" t="s">
        <v>62</v>
      </c>
      <c r="G19" s="177">
        <v>1.3</v>
      </c>
      <c r="H19" s="143">
        <f t="shared" si="0"/>
        <v>3</v>
      </c>
      <c r="I19" s="141"/>
    </row>
    <row r="20" spans="1:9" s="142" customFormat="1" ht="11.1" customHeight="1" thickBot="1">
      <c r="A20" s="266" t="s">
        <v>111</v>
      </c>
      <c r="B20" s="281"/>
      <c r="C20" s="281"/>
      <c r="D20" s="281"/>
      <c r="E20" s="281"/>
      <c r="F20" s="281"/>
      <c r="G20" s="282"/>
      <c r="H20" s="157">
        <f t="shared" si="0"/>
        <v>0</v>
      </c>
      <c r="I20" s="141"/>
    </row>
    <row r="21" spans="1:9" s="142" customFormat="1" ht="12">
      <c r="A21" s="311">
        <v>0.422916666666666</v>
      </c>
      <c r="B21" s="178" t="s">
        <v>112</v>
      </c>
      <c r="C21" s="145">
        <v>36.4</v>
      </c>
      <c r="D21" s="148" t="s">
        <v>113</v>
      </c>
      <c r="E21" s="149">
        <v>12.7</v>
      </c>
      <c r="F21" s="148" t="s">
        <v>73</v>
      </c>
      <c r="G21" s="151">
        <v>11.6</v>
      </c>
      <c r="H21" s="143">
        <f t="shared" si="0"/>
        <v>3</v>
      </c>
      <c r="I21" s="141"/>
    </row>
    <row r="22" spans="1:9" s="142" customFormat="1" ht="11.1" customHeight="1">
      <c r="A22" s="311">
        <v>0.42916666666666597</v>
      </c>
      <c r="B22" s="178" t="s">
        <v>114</v>
      </c>
      <c r="C22" s="145">
        <v>11.1</v>
      </c>
      <c r="D22" s="148" t="s">
        <v>115</v>
      </c>
      <c r="E22" s="149">
        <v>8.1999999999999993</v>
      </c>
      <c r="F22" s="148" t="s">
        <v>116</v>
      </c>
      <c r="G22" s="151">
        <v>7.2</v>
      </c>
      <c r="H22" s="143">
        <f t="shared" si="0"/>
        <v>3</v>
      </c>
      <c r="I22" s="141"/>
    </row>
    <row r="23" spans="1:9" s="142" customFormat="1" ht="12">
      <c r="A23" s="311">
        <v>0.43541666666666601</v>
      </c>
      <c r="B23" s="178" t="s">
        <v>117</v>
      </c>
      <c r="C23" s="145">
        <v>5.3</v>
      </c>
      <c r="D23" s="148" t="s">
        <v>118</v>
      </c>
      <c r="E23" s="149">
        <v>2.9</v>
      </c>
      <c r="F23" s="148" t="s">
        <v>119</v>
      </c>
      <c r="G23" s="151">
        <v>2.2000000000000002</v>
      </c>
      <c r="H23" s="143">
        <f t="shared" si="0"/>
        <v>3</v>
      </c>
      <c r="I23" s="141"/>
    </row>
    <row r="24" spans="1:9" s="142" customFormat="1" ht="11.1" customHeight="1" thickBot="1">
      <c r="A24" s="311">
        <v>0.44166666666666599</v>
      </c>
      <c r="B24" s="178" t="s">
        <v>120</v>
      </c>
      <c r="C24" s="145">
        <v>1.4</v>
      </c>
      <c r="D24" s="148" t="s">
        <v>121</v>
      </c>
      <c r="E24" s="149">
        <v>0.8</v>
      </c>
      <c r="F24" s="148" t="s">
        <v>122</v>
      </c>
      <c r="G24" s="151">
        <v>0.2</v>
      </c>
      <c r="H24" s="143">
        <f t="shared" si="0"/>
        <v>3</v>
      </c>
      <c r="I24" s="141"/>
    </row>
    <row r="25" spans="1:9" s="142" customFormat="1" ht="12.75" thickBot="1">
      <c r="A25" s="283" t="s">
        <v>123</v>
      </c>
      <c r="B25" s="284"/>
      <c r="C25" s="284"/>
      <c r="D25" s="284"/>
      <c r="E25" s="284"/>
      <c r="F25" s="284"/>
      <c r="G25" s="285"/>
      <c r="H25" s="157">
        <f t="shared" si="0"/>
        <v>0</v>
      </c>
      <c r="I25" s="141"/>
    </row>
    <row r="26" spans="1:9" s="142" customFormat="1" ht="11.1" customHeight="1">
      <c r="A26" s="311">
        <v>0.44791666666666602</v>
      </c>
      <c r="B26" s="178" t="s">
        <v>124</v>
      </c>
      <c r="C26" s="145">
        <v>9.6999999999999993</v>
      </c>
      <c r="D26" s="148" t="s">
        <v>125</v>
      </c>
      <c r="E26" s="149">
        <v>9.3000000000000007</v>
      </c>
      <c r="F26" s="148"/>
      <c r="G26" s="151"/>
      <c r="H26" s="143">
        <f t="shared" si="0"/>
        <v>2</v>
      </c>
      <c r="I26" s="141"/>
    </row>
    <row r="27" spans="1:9" s="142" customFormat="1" ht="12.75" thickBot="1">
      <c r="A27" s="311">
        <v>0.454166666666666</v>
      </c>
      <c r="B27" s="179" t="s">
        <v>126</v>
      </c>
      <c r="C27" s="153">
        <v>3.9</v>
      </c>
      <c r="D27" s="179" t="s">
        <v>127</v>
      </c>
      <c r="E27" s="153">
        <v>1.9</v>
      </c>
      <c r="F27" s="154"/>
      <c r="G27" s="156"/>
      <c r="H27" s="143">
        <f t="shared" si="0"/>
        <v>2</v>
      </c>
      <c r="I27" s="141"/>
    </row>
    <row r="28" spans="1:9" s="142" customFormat="1" ht="12.75" thickBot="1">
      <c r="A28" s="266" t="s">
        <v>128</v>
      </c>
      <c r="B28" s="267"/>
      <c r="C28" s="267"/>
      <c r="D28" s="267"/>
      <c r="E28" s="267"/>
      <c r="F28" s="267"/>
      <c r="G28" s="268"/>
      <c r="H28" s="157">
        <f t="shared" si="0"/>
        <v>0</v>
      </c>
      <c r="I28" s="141"/>
    </row>
    <row r="29" spans="1:9" s="142" customFormat="1" ht="11.1" customHeight="1">
      <c r="A29" s="311">
        <v>0.46041666666666697</v>
      </c>
      <c r="B29" s="178" t="s">
        <v>129</v>
      </c>
      <c r="C29" s="145">
        <v>11.6</v>
      </c>
      <c r="D29" s="148" t="s">
        <v>130</v>
      </c>
      <c r="E29" s="149">
        <v>8.5</v>
      </c>
      <c r="F29" s="148" t="s">
        <v>131</v>
      </c>
      <c r="G29" s="151">
        <v>5.7</v>
      </c>
      <c r="H29" s="143">
        <f t="shared" si="0"/>
        <v>3</v>
      </c>
      <c r="I29" s="141"/>
    </row>
    <row r="30" spans="1:9" s="142" customFormat="1" ht="12.75" thickBot="1">
      <c r="A30" s="311">
        <v>0.46666666666666701</v>
      </c>
      <c r="B30" s="179" t="s">
        <v>132</v>
      </c>
      <c r="C30" s="153">
        <v>4.8</v>
      </c>
      <c r="D30" s="154" t="s">
        <v>133</v>
      </c>
      <c r="E30" s="155">
        <v>0.8</v>
      </c>
      <c r="F30" s="154" t="s">
        <v>134</v>
      </c>
      <c r="G30" s="156">
        <v>0.5</v>
      </c>
      <c r="H30" s="143">
        <f t="shared" si="0"/>
        <v>3</v>
      </c>
      <c r="I30" s="141"/>
    </row>
    <row r="31" spans="1:9" s="142" customFormat="1" ht="11.1" customHeight="1" thickBot="1">
      <c r="A31" s="266" t="s">
        <v>135</v>
      </c>
      <c r="B31" s="279"/>
      <c r="C31" s="279"/>
      <c r="D31" s="279"/>
      <c r="E31" s="279"/>
      <c r="F31" s="279"/>
      <c r="G31" s="280"/>
      <c r="H31" s="157">
        <f t="shared" si="0"/>
        <v>0</v>
      </c>
      <c r="I31" s="141"/>
    </row>
    <row r="32" spans="1:9" s="142" customFormat="1" ht="11.1" customHeight="1">
      <c r="A32" s="308">
        <v>0.47291666666666698</v>
      </c>
      <c r="B32" s="180" t="s">
        <v>136</v>
      </c>
      <c r="C32" s="181">
        <v>39.5</v>
      </c>
      <c r="D32" s="182" t="s">
        <v>137</v>
      </c>
      <c r="E32" s="161">
        <v>47.3</v>
      </c>
      <c r="F32" s="160"/>
      <c r="G32" s="162"/>
      <c r="H32" s="143">
        <f t="shared" si="0"/>
        <v>2</v>
      </c>
      <c r="I32" s="141"/>
    </row>
    <row r="33" spans="1:9" s="142" customFormat="1" ht="12">
      <c r="A33" s="308">
        <v>0.47916666666666702</v>
      </c>
      <c r="B33" s="163" t="s">
        <v>138</v>
      </c>
      <c r="C33" s="164">
        <v>29.2</v>
      </c>
      <c r="D33" s="165" t="s">
        <v>139</v>
      </c>
      <c r="E33" s="166">
        <v>25.1</v>
      </c>
      <c r="F33" s="167"/>
      <c r="G33" s="168"/>
      <c r="H33" s="143">
        <f t="shared" si="0"/>
        <v>2</v>
      </c>
      <c r="I33" s="141"/>
    </row>
    <row r="34" spans="1:9" s="142" customFormat="1" ht="11.1" customHeight="1" thickBot="1">
      <c r="A34" s="308">
        <v>0.485416666666667</v>
      </c>
      <c r="B34" s="163" t="s">
        <v>55</v>
      </c>
      <c r="C34" s="164">
        <v>23.2</v>
      </c>
      <c r="D34" s="165" t="s">
        <v>57</v>
      </c>
      <c r="E34" s="166">
        <v>20.3</v>
      </c>
      <c r="F34" s="183" t="s">
        <v>140</v>
      </c>
      <c r="G34" s="172">
        <v>54</v>
      </c>
      <c r="H34" s="143">
        <f t="shared" si="0"/>
        <v>3</v>
      </c>
      <c r="I34" s="141"/>
    </row>
    <row r="35" spans="1:9" s="142" customFormat="1" ht="12.75" thickBot="1">
      <c r="A35" s="308">
        <v>0.49166666666666697</v>
      </c>
      <c r="B35" s="173" t="s">
        <v>141</v>
      </c>
      <c r="C35" s="174">
        <v>14.5</v>
      </c>
      <c r="D35" s="175" t="s">
        <v>78</v>
      </c>
      <c r="E35" s="176">
        <v>8</v>
      </c>
      <c r="F35" s="184" t="s">
        <v>142</v>
      </c>
      <c r="G35" s="177">
        <v>41.8</v>
      </c>
      <c r="H35" s="143">
        <f t="shared" si="0"/>
        <v>3</v>
      </c>
      <c r="I35" s="185">
        <f>SUM(H9:H35)</f>
        <v>59</v>
      </c>
    </row>
    <row r="36" spans="1:9" s="142" customFormat="1" ht="12.75" thickBot="1">
      <c r="A36" s="290" t="s">
        <v>143</v>
      </c>
      <c r="B36" s="291"/>
      <c r="C36" s="291"/>
      <c r="D36" s="291"/>
      <c r="E36" s="291"/>
      <c r="F36" s="291"/>
      <c r="G36" s="292"/>
      <c r="H36" s="157">
        <f t="shared" si="0"/>
        <v>0</v>
      </c>
      <c r="I36" s="141"/>
    </row>
    <row r="37" spans="1:9" s="142" customFormat="1" ht="12.75" thickBot="1">
      <c r="A37" s="266" t="s">
        <v>144</v>
      </c>
      <c r="B37" s="279"/>
      <c r="C37" s="279"/>
      <c r="D37" s="279"/>
      <c r="E37" s="279"/>
      <c r="F37" s="279"/>
      <c r="G37" s="280"/>
      <c r="H37" s="157">
        <f t="shared" si="0"/>
        <v>0</v>
      </c>
      <c r="I37" s="141"/>
    </row>
    <row r="38" spans="1:9" s="142" customFormat="1" ht="12">
      <c r="A38" s="308">
        <v>0.49791666666666601</v>
      </c>
      <c r="B38" s="313" t="s">
        <v>145</v>
      </c>
      <c r="C38" s="159">
        <v>0</v>
      </c>
      <c r="D38" s="160" t="s">
        <v>146</v>
      </c>
      <c r="E38" s="159">
        <v>0</v>
      </c>
      <c r="F38" s="160"/>
      <c r="G38" s="186"/>
      <c r="H38" s="143">
        <v>1</v>
      </c>
      <c r="I38" s="141"/>
    </row>
    <row r="39" spans="1:9" s="142" customFormat="1" ht="11.1" customHeight="1">
      <c r="A39" s="308">
        <v>0.50416666666666599</v>
      </c>
      <c r="B39" s="169" t="s">
        <v>147</v>
      </c>
      <c r="C39" s="164">
        <v>0</v>
      </c>
      <c r="D39" s="171" t="s">
        <v>148</v>
      </c>
      <c r="E39" s="164">
        <v>0</v>
      </c>
      <c r="F39" s="165" t="s">
        <v>234</v>
      </c>
      <c r="G39" s="168"/>
      <c r="H39" s="143">
        <f t="shared" si="0"/>
        <v>3</v>
      </c>
      <c r="I39" s="141"/>
    </row>
    <row r="40" spans="1:9" s="142" customFormat="1" ht="12">
      <c r="A40" s="308">
        <v>0.51041666666666596</v>
      </c>
      <c r="B40" s="314" t="s">
        <v>149</v>
      </c>
      <c r="C40" s="164">
        <v>0</v>
      </c>
      <c r="D40" s="315" t="s">
        <v>150</v>
      </c>
      <c r="E40" s="164">
        <v>54</v>
      </c>
      <c r="F40" s="171" t="s">
        <v>151</v>
      </c>
      <c r="G40" s="187">
        <v>0</v>
      </c>
      <c r="H40" s="143">
        <v>1</v>
      </c>
      <c r="I40" s="141"/>
    </row>
    <row r="41" spans="1:9" s="142" customFormat="1" ht="11.1" customHeight="1">
      <c r="A41" s="308">
        <v>0.51666666666666605</v>
      </c>
      <c r="B41" s="169" t="s">
        <v>152</v>
      </c>
      <c r="C41" s="164">
        <v>0</v>
      </c>
      <c r="D41" s="165" t="s">
        <v>153</v>
      </c>
      <c r="E41" s="164">
        <v>54</v>
      </c>
      <c r="F41" s="171" t="s">
        <v>154</v>
      </c>
      <c r="G41" s="187">
        <v>0</v>
      </c>
      <c r="H41" s="143">
        <f t="shared" si="0"/>
        <v>3</v>
      </c>
      <c r="I41" s="141"/>
    </row>
    <row r="42" spans="1:9" s="142" customFormat="1" ht="12">
      <c r="A42" s="308">
        <v>0.52291666666666603</v>
      </c>
      <c r="B42" s="169" t="s">
        <v>155</v>
      </c>
      <c r="C42" s="164">
        <v>54</v>
      </c>
      <c r="D42" s="165" t="s">
        <v>156</v>
      </c>
      <c r="E42" s="164">
        <v>0</v>
      </c>
      <c r="F42" s="323" t="s">
        <v>77</v>
      </c>
      <c r="G42" s="187">
        <v>41.2</v>
      </c>
      <c r="H42" s="143">
        <v>2</v>
      </c>
      <c r="I42" s="141"/>
    </row>
    <row r="43" spans="1:9" s="142" customFormat="1" ht="11.1" customHeight="1">
      <c r="A43" s="308">
        <v>0.52916666666666601</v>
      </c>
      <c r="B43" s="169" t="s">
        <v>157</v>
      </c>
      <c r="C43" s="164">
        <v>54</v>
      </c>
      <c r="D43" s="165" t="s">
        <v>158</v>
      </c>
      <c r="E43" s="164">
        <v>52.3</v>
      </c>
      <c r="F43" s="171" t="s">
        <v>159</v>
      </c>
      <c r="G43" s="187">
        <v>32.9</v>
      </c>
      <c r="H43" s="143">
        <f t="shared" si="0"/>
        <v>3</v>
      </c>
      <c r="I43" s="141"/>
    </row>
    <row r="44" spans="1:9" s="142" customFormat="1" ht="11.1" customHeight="1">
      <c r="A44" s="308">
        <v>0.53541666666666599</v>
      </c>
      <c r="B44" s="169" t="s">
        <v>160</v>
      </c>
      <c r="C44" s="164">
        <v>33</v>
      </c>
      <c r="D44" s="165" t="s">
        <v>161</v>
      </c>
      <c r="E44" s="164">
        <v>35.9</v>
      </c>
      <c r="F44" s="171" t="s">
        <v>162</v>
      </c>
      <c r="G44" s="187">
        <v>30.4</v>
      </c>
      <c r="H44" s="143">
        <f t="shared" si="0"/>
        <v>3</v>
      </c>
      <c r="I44" s="141"/>
    </row>
    <row r="45" spans="1:9" s="142" customFormat="1" ht="11.1" customHeight="1">
      <c r="A45" s="308">
        <v>0.54166666666666596</v>
      </c>
      <c r="B45" s="169" t="s">
        <v>163</v>
      </c>
      <c r="C45" s="164">
        <v>31.9</v>
      </c>
      <c r="D45" s="165" t="s">
        <v>164</v>
      </c>
      <c r="E45" s="164">
        <v>26.8</v>
      </c>
      <c r="F45" s="171" t="s">
        <v>165</v>
      </c>
      <c r="G45" s="187">
        <v>19.899999999999999</v>
      </c>
      <c r="H45" s="143">
        <f t="shared" si="0"/>
        <v>3</v>
      </c>
      <c r="I45" s="141"/>
    </row>
    <row r="46" spans="1:9" s="142" customFormat="1" ht="11.1" customHeight="1">
      <c r="A46" s="308">
        <v>0.54791666666666605</v>
      </c>
      <c r="B46" s="188" t="s">
        <v>166</v>
      </c>
      <c r="C46" s="164">
        <v>0</v>
      </c>
      <c r="D46" s="189" t="s">
        <v>167</v>
      </c>
      <c r="E46" s="164">
        <v>0</v>
      </c>
      <c r="F46" s="190" t="s">
        <v>168</v>
      </c>
      <c r="G46" s="187">
        <v>0</v>
      </c>
      <c r="H46" s="143">
        <f t="shared" si="0"/>
        <v>3</v>
      </c>
      <c r="I46" s="141"/>
    </row>
    <row r="47" spans="1:9" s="142" customFormat="1" ht="11.1" customHeight="1">
      <c r="A47" s="308">
        <v>0.55416666666666603</v>
      </c>
      <c r="B47" s="191" t="s">
        <v>169</v>
      </c>
      <c r="C47" s="164">
        <v>0</v>
      </c>
      <c r="D47" s="190" t="s">
        <v>170</v>
      </c>
      <c r="E47" s="164">
        <v>0</v>
      </c>
      <c r="F47" s="323" t="s">
        <v>171</v>
      </c>
      <c r="G47" s="187">
        <v>0</v>
      </c>
      <c r="H47" s="143">
        <v>2</v>
      </c>
      <c r="I47" s="141"/>
    </row>
    <row r="48" spans="1:9" s="142" customFormat="1" ht="11.1" customHeight="1">
      <c r="A48" s="308">
        <v>0.56041666666666601</v>
      </c>
      <c r="B48" s="191" t="s">
        <v>172</v>
      </c>
      <c r="C48" s="164">
        <v>49.6</v>
      </c>
      <c r="D48" s="190" t="s">
        <v>173</v>
      </c>
      <c r="E48" s="164">
        <v>53.5</v>
      </c>
      <c r="F48" s="323" t="s">
        <v>174</v>
      </c>
      <c r="G48" s="187">
        <v>38.299999999999997</v>
      </c>
      <c r="H48" s="143">
        <v>2</v>
      </c>
      <c r="I48" s="141"/>
    </row>
    <row r="49" spans="1:9" s="142" customFormat="1" ht="11.1" customHeight="1" thickBot="1">
      <c r="A49" s="308">
        <v>0.56666666666666599</v>
      </c>
      <c r="B49" s="192" t="s">
        <v>175</v>
      </c>
      <c r="C49" s="174">
        <v>48.2</v>
      </c>
      <c r="D49" s="193" t="s">
        <v>176</v>
      </c>
      <c r="E49" s="174">
        <v>37.6</v>
      </c>
      <c r="F49" s="194" t="s">
        <v>177</v>
      </c>
      <c r="G49" s="195">
        <v>31.2</v>
      </c>
      <c r="H49" s="143">
        <f t="shared" si="0"/>
        <v>3</v>
      </c>
      <c r="I49" s="141"/>
    </row>
    <row r="50" spans="1:9" s="142" customFormat="1" ht="11.1" customHeight="1" thickBot="1">
      <c r="A50" s="283" t="s">
        <v>178</v>
      </c>
      <c r="B50" s="293"/>
      <c r="C50" s="293"/>
      <c r="D50" s="293"/>
      <c r="E50" s="293"/>
      <c r="F50" s="293"/>
      <c r="G50" s="294"/>
      <c r="H50" s="157">
        <f t="shared" si="0"/>
        <v>0</v>
      </c>
      <c r="I50" s="141"/>
    </row>
    <row r="51" spans="1:9" s="142" customFormat="1" ht="11.1" customHeight="1">
      <c r="A51" s="308">
        <v>0.57291666666666596</v>
      </c>
      <c r="B51" s="180" t="s">
        <v>179</v>
      </c>
      <c r="C51" s="159">
        <v>44.6</v>
      </c>
      <c r="D51" s="196" t="s">
        <v>180</v>
      </c>
      <c r="E51" s="159">
        <v>29.9</v>
      </c>
      <c r="F51" s="160" t="s">
        <v>181</v>
      </c>
      <c r="G51" s="186">
        <v>12.4</v>
      </c>
      <c r="H51" s="143">
        <f t="shared" si="0"/>
        <v>3</v>
      </c>
      <c r="I51" s="141"/>
    </row>
    <row r="52" spans="1:9" s="142" customFormat="1" ht="11.1" customHeight="1">
      <c r="A52" s="308">
        <v>0.57916666666666605</v>
      </c>
      <c r="B52" s="323" t="s">
        <v>182</v>
      </c>
      <c r="C52" s="164">
        <v>0</v>
      </c>
      <c r="D52" s="171" t="s">
        <v>183</v>
      </c>
      <c r="E52" s="164">
        <v>36.299999999999997</v>
      </c>
      <c r="F52" s="165" t="s">
        <v>184</v>
      </c>
      <c r="G52" s="187">
        <v>0</v>
      </c>
      <c r="H52" s="143">
        <v>2</v>
      </c>
      <c r="I52" s="141"/>
    </row>
    <row r="53" spans="1:9" s="142" customFormat="1" ht="11.1" customHeight="1">
      <c r="A53" s="308">
        <v>0.58541666666666603</v>
      </c>
      <c r="B53" s="169" t="s">
        <v>185</v>
      </c>
      <c r="C53" s="164">
        <v>43.8</v>
      </c>
      <c r="D53" s="171" t="s">
        <v>186</v>
      </c>
      <c r="E53" s="164">
        <v>0</v>
      </c>
      <c r="F53" s="165" t="s">
        <v>187</v>
      </c>
      <c r="G53" s="187">
        <v>53.9</v>
      </c>
      <c r="H53" s="143">
        <f t="shared" si="0"/>
        <v>3</v>
      </c>
      <c r="I53" s="141"/>
    </row>
    <row r="54" spans="1:9" s="142" customFormat="1" ht="11.1" customHeight="1">
      <c r="A54" s="308">
        <v>0.59166666666666601</v>
      </c>
      <c r="B54" s="169" t="s">
        <v>188</v>
      </c>
      <c r="C54" s="164">
        <v>0</v>
      </c>
      <c r="D54" s="171" t="s">
        <v>189</v>
      </c>
      <c r="E54" s="164">
        <v>0</v>
      </c>
      <c r="F54" s="165" t="s">
        <v>190</v>
      </c>
      <c r="G54" s="187">
        <v>47.7</v>
      </c>
      <c r="H54" s="143">
        <f t="shared" si="0"/>
        <v>3</v>
      </c>
      <c r="I54" s="141"/>
    </row>
    <row r="55" spans="1:9" s="142" customFormat="1" ht="11.1" customHeight="1">
      <c r="A55" s="308">
        <v>0.59791666666666599</v>
      </c>
      <c r="B55" s="169" t="s">
        <v>191</v>
      </c>
      <c r="C55" s="164">
        <v>47.8</v>
      </c>
      <c r="D55" s="171" t="s">
        <v>192</v>
      </c>
      <c r="E55" s="164">
        <v>0</v>
      </c>
      <c r="F55" s="165" t="s">
        <v>193</v>
      </c>
      <c r="G55" s="187">
        <v>0</v>
      </c>
      <c r="H55" s="143">
        <f t="shared" si="0"/>
        <v>3</v>
      </c>
      <c r="I55" s="141"/>
    </row>
    <row r="56" spans="1:9" s="142" customFormat="1" ht="11.1" customHeight="1">
      <c r="A56" s="308">
        <v>0.60416666666666596</v>
      </c>
      <c r="B56" s="169" t="s">
        <v>194</v>
      </c>
      <c r="C56" s="164">
        <v>0</v>
      </c>
      <c r="D56" s="171" t="s">
        <v>195</v>
      </c>
      <c r="E56" s="164">
        <v>0</v>
      </c>
      <c r="F56" s="165" t="s">
        <v>196</v>
      </c>
      <c r="G56" s="187">
        <v>0</v>
      </c>
      <c r="H56" s="143">
        <f t="shared" si="0"/>
        <v>3</v>
      </c>
      <c r="I56" s="141"/>
    </row>
    <row r="57" spans="1:9" s="142" customFormat="1" ht="11.1" customHeight="1">
      <c r="A57" s="308">
        <v>0.61041666666666605</v>
      </c>
      <c r="B57" s="323" t="s">
        <v>197</v>
      </c>
      <c r="C57" s="164">
        <v>0</v>
      </c>
      <c r="D57" s="171" t="s">
        <v>198</v>
      </c>
      <c r="E57" s="164">
        <v>0</v>
      </c>
      <c r="F57" s="165" t="s">
        <v>199</v>
      </c>
      <c r="G57" s="187">
        <v>0</v>
      </c>
      <c r="H57" s="143">
        <v>2</v>
      </c>
      <c r="I57" s="141"/>
    </row>
    <row r="58" spans="1:9" s="142" customFormat="1" ht="11.1" customHeight="1">
      <c r="A58" s="328">
        <v>0.61666666666666703</v>
      </c>
      <c r="B58" s="169" t="s">
        <v>200</v>
      </c>
      <c r="C58" s="164">
        <v>0</v>
      </c>
      <c r="D58" s="171" t="s">
        <v>201</v>
      </c>
      <c r="E58" s="164">
        <v>0</v>
      </c>
      <c r="F58" s="165"/>
      <c r="G58" s="187"/>
      <c r="H58" s="143">
        <f t="shared" si="0"/>
        <v>2</v>
      </c>
      <c r="I58" s="141"/>
    </row>
    <row r="59" spans="1:9" s="142" customFormat="1" ht="11.1" customHeight="1">
      <c r="A59" s="329"/>
      <c r="B59" s="169" t="s">
        <v>202</v>
      </c>
      <c r="C59" s="164">
        <v>0</v>
      </c>
      <c r="D59" s="171" t="s">
        <v>203</v>
      </c>
      <c r="E59" s="164">
        <v>0</v>
      </c>
      <c r="F59" s="165"/>
      <c r="G59" s="187"/>
      <c r="H59" s="143">
        <f t="shared" si="0"/>
        <v>2</v>
      </c>
      <c r="I59" s="141"/>
    </row>
    <row r="60" spans="1:9" s="142" customFormat="1" ht="11.1" customHeight="1">
      <c r="A60" s="308">
        <v>0.62291666666666667</v>
      </c>
      <c r="B60" s="191" t="s">
        <v>204</v>
      </c>
      <c r="C60" s="164">
        <v>0</v>
      </c>
      <c r="D60" s="189" t="s">
        <v>205</v>
      </c>
      <c r="E60" s="164">
        <v>54</v>
      </c>
      <c r="F60" s="189" t="s">
        <v>206</v>
      </c>
      <c r="G60" s="187">
        <v>0</v>
      </c>
      <c r="H60" s="143">
        <f t="shared" si="0"/>
        <v>3</v>
      </c>
      <c r="I60" s="141"/>
    </row>
    <row r="61" spans="1:9" s="142" customFormat="1" ht="11.1" customHeight="1" thickBot="1">
      <c r="A61" s="308">
        <v>0.62916666666666698</v>
      </c>
      <c r="B61" s="192" t="s">
        <v>207</v>
      </c>
      <c r="C61" s="174">
        <v>54</v>
      </c>
      <c r="D61" s="194" t="s">
        <v>208</v>
      </c>
      <c r="E61" s="174">
        <v>0</v>
      </c>
      <c r="F61" s="194" t="s">
        <v>209</v>
      </c>
      <c r="G61" s="195">
        <v>33.4</v>
      </c>
      <c r="H61" s="143">
        <f t="shared" si="0"/>
        <v>3</v>
      </c>
      <c r="I61" s="141"/>
    </row>
    <row r="62" spans="1:9" s="142" customFormat="1" ht="11.1" customHeight="1" thickBot="1">
      <c r="A62" s="266" t="s">
        <v>210</v>
      </c>
      <c r="B62" s="295"/>
      <c r="C62" s="295"/>
      <c r="D62" s="295"/>
      <c r="E62" s="295"/>
      <c r="F62" s="295"/>
      <c r="G62" s="296"/>
      <c r="H62" s="157">
        <f t="shared" si="0"/>
        <v>0</v>
      </c>
      <c r="I62" s="141"/>
    </row>
    <row r="63" spans="1:9" s="142" customFormat="1" ht="11.1" customHeight="1">
      <c r="A63" s="308">
        <v>0.63541666666666663</v>
      </c>
      <c r="B63" s="197" t="s">
        <v>211</v>
      </c>
      <c r="C63" s="181" t="s">
        <v>10</v>
      </c>
      <c r="D63" s="198" t="s">
        <v>212</v>
      </c>
      <c r="E63" s="181" t="s">
        <v>10</v>
      </c>
      <c r="F63" s="315" t="s">
        <v>213</v>
      </c>
      <c r="G63" s="199" t="s">
        <v>10</v>
      </c>
      <c r="H63" s="143">
        <v>2</v>
      </c>
      <c r="I63" s="141"/>
    </row>
    <row r="64" spans="1:9" s="142" customFormat="1" ht="11.1" customHeight="1">
      <c r="A64" s="308">
        <v>0.64166666666666672</v>
      </c>
      <c r="B64" s="169" t="s">
        <v>214</v>
      </c>
      <c r="C64" s="200" t="s">
        <v>10</v>
      </c>
      <c r="D64" s="315" t="s">
        <v>215</v>
      </c>
      <c r="E64" s="200" t="s">
        <v>10</v>
      </c>
      <c r="F64" s="165" t="s">
        <v>216</v>
      </c>
      <c r="G64" s="201" t="s">
        <v>10</v>
      </c>
      <c r="H64" s="143">
        <v>2</v>
      </c>
      <c r="I64" s="141"/>
    </row>
    <row r="65" spans="1:9" s="142" customFormat="1" ht="11.1" customHeight="1">
      <c r="A65" s="308">
        <v>0.64791666666666703</v>
      </c>
      <c r="B65" s="315" t="s">
        <v>217</v>
      </c>
      <c r="C65" s="200" t="s">
        <v>10</v>
      </c>
      <c r="D65" s="315" t="s">
        <v>218</v>
      </c>
      <c r="E65" s="200" t="s">
        <v>10</v>
      </c>
      <c r="F65" s="189" t="s">
        <v>219</v>
      </c>
      <c r="G65" s="201" t="s">
        <v>10</v>
      </c>
      <c r="H65" s="143">
        <v>1</v>
      </c>
      <c r="I65" s="141"/>
    </row>
    <row r="66" spans="1:9" s="142" customFormat="1" ht="11.1" customHeight="1">
      <c r="A66" s="308">
        <v>0.65416666666666701</v>
      </c>
      <c r="B66" s="169" t="s">
        <v>220</v>
      </c>
      <c r="C66" s="200" t="s">
        <v>10</v>
      </c>
      <c r="D66" s="165" t="s">
        <v>221</v>
      </c>
      <c r="E66" s="200" t="s">
        <v>10</v>
      </c>
      <c r="F66" s="165" t="s">
        <v>222</v>
      </c>
      <c r="G66" s="201" t="s">
        <v>10</v>
      </c>
      <c r="H66" s="143">
        <f t="shared" si="0"/>
        <v>3</v>
      </c>
      <c r="I66" s="141"/>
    </row>
    <row r="67" spans="1:9" s="142" customFormat="1" ht="11.1" customHeight="1">
      <c r="A67" s="308">
        <v>0.66041666666666698</v>
      </c>
      <c r="B67" s="191" t="s">
        <v>223</v>
      </c>
      <c r="C67" s="200" t="s">
        <v>10</v>
      </c>
      <c r="D67" s="189" t="s">
        <v>224</v>
      </c>
      <c r="E67" s="200" t="s">
        <v>10</v>
      </c>
      <c r="F67" s="189" t="s">
        <v>225</v>
      </c>
      <c r="G67" s="201" t="s">
        <v>10</v>
      </c>
      <c r="H67" s="143">
        <f t="shared" si="0"/>
        <v>3</v>
      </c>
      <c r="I67" s="141"/>
    </row>
    <row r="68" spans="1:9" s="142" customFormat="1" ht="11.1" customHeight="1">
      <c r="A68" s="308">
        <v>0.66666666666666696</v>
      </c>
      <c r="B68" s="169" t="s">
        <v>226</v>
      </c>
      <c r="C68" s="200" t="s">
        <v>10</v>
      </c>
      <c r="D68" s="165" t="s">
        <v>227</v>
      </c>
      <c r="E68" s="200" t="s">
        <v>10</v>
      </c>
      <c r="F68" s="165" t="s">
        <v>228</v>
      </c>
      <c r="G68" s="201" t="s">
        <v>10</v>
      </c>
      <c r="H68" s="143">
        <f t="shared" si="0"/>
        <v>3</v>
      </c>
      <c r="I68" s="141"/>
    </row>
    <row r="69" spans="1:9" s="142" customFormat="1" ht="11.1" customHeight="1">
      <c r="A69" s="308">
        <v>0.67291666666666705</v>
      </c>
      <c r="B69" s="315" t="s">
        <v>229</v>
      </c>
      <c r="C69" s="200" t="s">
        <v>10</v>
      </c>
      <c r="D69" s="189" t="s">
        <v>230</v>
      </c>
      <c r="E69" s="200" t="s">
        <v>10</v>
      </c>
      <c r="F69" s="189" t="s">
        <v>231</v>
      </c>
      <c r="G69" s="201" t="s">
        <v>10</v>
      </c>
      <c r="H69" s="143">
        <v>2</v>
      </c>
      <c r="I69" s="141"/>
    </row>
    <row r="70" spans="1:9" s="142" customFormat="1" ht="11.1" customHeight="1">
      <c r="A70" s="308">
        <v>0.67916666666666703</v>
      </c>
      <c r="B70" s="315" t="s">
        <v>232</v>
      </c>
      <c r="C70" s="200" t="s">
        <v>10</v>
      </c>
      <c r="D70" s="165" t="s">
        <v>233</v>
      </c>
      <c r="E70" s="200" t="s">
        <v>10</v>
      </c>
      <c r="F70" s="165"/>
      <c r="G70" s="201" t="s">
        <v>10</v>
      </c>
      <c r="H70" s="143">
        <v>1</v>
      </c>
      <c r="I70" s="141"/>
    </row>
    <row r="71" spans="1:9" s="142" customFormat="1" ht="10.5" customHeight="1" thickBot="1">
      <c r="A71" s="308">
        <v>0.68541666666666701</v>
      </c>
      <c r="B71" s="316" t="s">
        <v>235</v>
      </c>
      <c r="C71" s="203" t="s">
        <v>10</v>
      </c>
      <c r="D71" s="175" t="s">
        <v>236</v>
      </c>
      <c r="E71" s="203" t="s">
        <v>10</v>
      </c>
      <c r="F71" s="175" t="s">
        <v>237</v>
      </c>
      <c r="G71" s="204" t="s">
        <v>10</v>
      </c>
      <c r="H71" s="143">
        <v>2</v>
      </c>
      <c r="I71" s="141"/>
    </row>
    <row r="72" spans="1:9" s="142" customFormat="1" ht="11.1" customHeight="1" thickBot="1">
      <c r="A72" s="276" t="s">
        <v>238</v>
      </c>
      <c r="B72" s="286"/>
      <c r="C72" s="286"/>
      <c r="D72" s="286"/>
      <c r="E72" s="286"/>
      <c r="F72" s="286"/>
      <c r="G72" s="287"/>
      <c r="H72" s="157">
        <f t="shared" si="0"/>
        <v>0</v>
      </c>
      <c r="I72" s="141"/>
    </row>
    <row r="73" spans="1:9" s="142" customFormat="1" ht="11.1" customHeight="1" thickBot="1">
      <c r="A73" s="283" t="s">
        <v>239</v>
      </c>
      <c r="B73" s="288"/>
      <c r="C73" s="288"/>
      <c r="D73" s="288"/>
      <c r="E73" s="288"/>
      <c r="F73" s="288"/>
      <c r="G73" s="289"/>
      <c r="H73" s="157">
        <f t="shared" ref="H73:H80" si="1">COUNTA(B73,D73,F73)</f>
        <v>0</v>
      </c>
      <c r="I73" s="141"/>
    </row>
    <row r="74" spans="1:9" s="142" customFormat="1" ht="11.1" customHeight="1">
      <c r="A74" s="308">
        <v>0.36041666666666666</v>
      </c>
      <c r="B74" s="180" t="s">
        <v>240</v>
      </c>
      <c r="C74" s="181">
        <v>0</v>
      </c>
      <c r="D74" s="160" t="s">
        <v>241</v>
      </c>
      <c r="E74" s="181">
        <v>0</v>
      </c>
      <c r="F74" s="160" t="s">
        <v>242</v>
      </c>
      <c r="G74" s="199">
        <v>39.700000000000003</v>
      </c>
      <c r="H74" s="143">
        <f t="shared" si="1"/>
        <v>3</v>
      </c>
      <c r="I74" s="141"/>
    </row>
    <row r="75" spans="1:9" s="142" customFormat="1" ht="11.1" customHeight="1">
      <c r="A75" s="308">
        <v>0.36666666666666697</v>
      </c>
      <c r="B75" s="169" t="s">
        <v>243</v>
      </c>
      <c r="C75" s="200">
        <v>0</v>
      </c>
      <c r="D75" s="165" t="s">
        <v>244</v>
      </c>
      <c r="E75" s="200">
        <v>0</v>
      </c>
      <c r="F75" s="165" t="s">
        <v>245</v>
      </c>
      <c r="G75" s="201">
        <v>0</v>
      </c>
      <c r="H75" s="143">
        <f t="shared" si="1"/>
        <v>3</v>
      </c>
      <c r="I75" s="141"/>
    </row>
    <row r="76" spans="1:9" s="142" customFormat="1" ht="11.1" customHeight="1">
      <c r="A76" s="308">
        <v>0.37291666666666701</v>
      </c>
      <c r="B76" s="169" t="s">
        <v>246</v>
      </c>
      <c r="C76" s="200">
        <v>0</v>
      </c>
      <c r="D76" s="165" t="s">
        <v>247</v>
      </c>
      <c r="E76" s="200">
        <v>0</v>
      </c>
      <c r="F76" s="165" t="s">
        <v>248</v>
      </c>
      <c r="G76" s="201">
        <v>0</v>
      </c>
      <c r="H76" s="143">
        <f t="shared" si="1"/>
        <v>3</v>
      </c>
    </row>
    <row r="77" spans="1:9" s="142" customFormat="1" ht="11.1" customHeight="1" thickBot="1">
      <c r="A77" s="309">
        <v>0.37916666666666698</v>
      </c>
      <c r="B77" s="202" t="s">
        <v>249</v>
      </c>
      <c r="C77" s="203">
        <v>0</v>
      </c>
      <c r="D77" s="175" t="s">
        <v>250</v>
      </c>
      <c r="E77" s="203">
        <v>0</v>
      </c>
      <c r="F77" s="175" t="s">
        <v>251</v>
      </c>
      <c r="G77" s="204">
        <v>0</v>
      </c>
      <c r="H77" s="143">
        <f t="shared" si="1"/>
        <v>3</v>
      </c>
    </row>
    <row r="78" spans="1:9" s="142" customFormat="1" ht="11.1" customHeight="1" thickBot="1">
      <c r="A78" s="266" t="s">
        <v>252</v>
      </c>
      <c r="B78" s="281"/>
      <c r="C78" s="281"/>
      <c r="D78" s="281"/>
      <c r="E78" s="281"/>
      <c r="F78" s="281"/>
      <c r="G78" s="282"/>
      <c r="H78" s="157">
        <f t="shared" si="1"/>
        <v>0</v>
      </c>
    </row>
    <row r="79" spans="1:9" s="142" customFormat="1" ht="11.1" customHeight="1" thickBot="1">
      <c r="A79" s="311">
        <v>0.38541666666666669</v>
      </c>
      <c r="B79" s="315" t="s">
        <v>253</v>
      </c>
      <c r="C79" s="200" t="s">
        <v>10</v>
      </c>
      <c r="D79" s="165" t="s">
        <v>254</v>
      </c>
      <c r="E79" s="200" t="s">
        <v>10</v>
      </c>
      <c r="F79" s="165"/>
      <c r="G79" s="201" t="s">
        <v>10</v>
      </c>
      <c r="H79" s="143">
        <v>1</v>
      </c>
      <c r="I79" s="185">
        <f>SUM(H38:H80)</f>
        <v>91</v>
      </c>
    </row>
    <row r="80" spans="1:9" s="142" customFormat="1" ht="11.1" customHeight="1" thickBot="1">
      <c r="A80" s="310">
        <v>0.39166666666666666</v>
      </c>
      <c r="B80" s="175" t="s">
        <v>255</v>
      </c>
      <c r="C80" s="203" t="s">
        <v>10</v>
      </c>
      <c r="D80" s="317" t="s">
        <v>256</v>
      </c>
      <c r="E80" s="203" t="s">
        <v>10</v>
      </c>
      <c r="F80" s="317" t="s">
        <v>257</v>
      </c>
      <c r="G80" s="204" t="s">
        <v>10</v>
      </c>
      <c r="H80" s="143">
        <v>1</v>
      </c>
      <c r="I80" s="205">
        <f>SUM(I35+I79)</f>
        <v>150</v>
      </c>
    </row>
    <row r="81" spans="1:7" s="142" customFormat="1" ht="12">
      <c r="G81" s="206"/>
    </row>
    <row r="82" spans="1:7" s="142" customFormat="1" ht="12">
      <c r="A82" s="206"/>
      <c r="C82" s="207"/>
      <c r="E82" s="207"/>
      <c r="G82" s="207"/>
    </row>
    <row r="83" spans="1:7" s="142" customFormat="1" ht="12">
      <c r="A83" s="206"/>
      <c r="C83" s="207"/>
      <c r="E83" s="207"/>
      <c r="G83" s="207"/>
    </row>
    <row r="84" spans="1:7" s="142" customFormat="1" ht="12">
      <c r="A84" s="206"/>
      <c r="C84" s="207"/>
      <c r="E84" s="207"/>
      <c r="G84" s="207"/>
    </row>
    <row r="85" spans="1:7" s="142" customFormat="1" ht="12">
      <c r="A85" s="206"/>
      <c r="C85" s="207"/>
      <c r="E85" s="207"/>
      <c r="G85" s="207"/>
    </row>
    <row r="86" spans="1:7" s="142" customFormat="1" ht="12">
      <c r="A86" s="206"/>
      <c r="C86" s="207"/>
      <c r="E86" s="207"/>
      <c r="G86" s="207"/>
    </row>
    <row r="87" spans="1:7" s="142" customFormat="1" ht="12">
      <c r="A87" s="206"/>
      <c r="C87" s="207"/>
      <c r="E87" s="207"/>
      <c r="G87" s="207"/>
    </row>
    <row r="88" spans="1:7" s="142" customFormat="1" ht="12">
      <c r="A88" s="206"/>
      <c r="C88" s="207"/>
      <c r="E88" s="207"/>
      <c r="G88" s="207"/>
    </row>
    <row r="89" spans="1:7" s="142" customFormat="1" ht="12">
      <c r="A89" s="206"/>
      <c r="C89" s="207"/>
      <c r="E89" s="207"/>
      <c r="G89" s="207"/>
    </row>
    <row r="90" spans="1:7" s="142" customFormat="1" ht="12">
      <c r="A90" s="206"/>
      <c r="C90" s="207"/>
      <c r="E90" s="207"/>
      <c r="G90" s="207"/>
    </row>
    <row r="91" spans="1:7" s="142" customFormat="1" ht="12">
      <c r="A91" s="206"/>
      <c r="C91" s="207"/>
      <c r="E91" s="207"/>
      <c r="G91" s="207"/>
    </row>
    <row r="92" spans="1:7" s="142" customFormat="1" ht="12">
      <c r="A92" s="206"/>
      <c r="C92" s="207"/>
      <c r="E92" s="207"/>
      <c r="G92" s="207"/>
    </row>
    <row r="93" spans="1:7" s="142" customFormat="1" ht="12">
      <c r="A93" s="206"/>
      <c r="C93" s="207"/>
      <c r="E93" s="207"/>
      <c r="G93" s="207"/>
    </row>
    <row r="94" spans="1:7" s="142" customFormat="1" ht="12">
      <c r="A94" s="206"/>
      <c r="C94" s="207"/>
      <c r="E94" s="207"/>
      <c r="G94" s="207"/>
    </row>
    <row r="95" spans="1:7" s="142" customFormat="1" ht="12">
      <c r="A95" s="206"/>
      <c r="C95" s="207"/>
      <c r="E95" s="207"/>
      <c r="G95" s="207"/>
    </row>
    <row r="96" spans="1:7" s="142" customFormat="1" ht="12">
      <c r="A96" s="206"/>
      <c r="C96" s="207"/>
      <c r="E96" s="207"/>
      <c r="G96" s="207"/>
    </row>
    <row r="97" spans="1:7" s="142" customFormat="1" ht="12">
      <c r="A97" s="206"/>
      <c r="C97" s="207"/>
      <c r="E97" s="207"/>
      <c r="G97" s="207"/>
    </row>
    <row r="98" spans="1:7" s="142" customFormat="1" ht="12">
      <c r="A98" s="206"/>
      <c r="C98" s="207"/>
      <c r="E98" s="207"/>
      <c r="G98" s="207"/>
    </row>
    <row r="99" spans="1:7" s="142" customFormat="1" ht="12">
      <c r="A99" s="206"/>
      <c r="C99" s="207"/>
      <c r="E99" s="207"/>
      <c r="G99" s="207"/>
    </row>
    <row r="100" spans="1:7" s="142" customFormat="1" ht="12">
      <c r="A100" s="206"/>
      <c r="C100" s="207"/>
      <c r="E100" s="207"/>
      <c r="G100" s="207"/>
    </row>
    <row r="101" spans="1:7" s="142" customFormat="1" ht="12">
      <c r="A101" s="206"/>
      <c r="C101" s="207"/>
      <c r="E101" s="207"/>
      <c r="G101" s="207"/>
    </row>
    <row r="102" spans="1:7" s="142" customFormat="1" ht="12">
      <c r="A102" s="206"/>
      <c r="C102" s="207"/>
      <c r="E102" s="207"/>
      <c r="G102" s="207"/>
    </row>
    <row r="103" spans="1:7" s="142" customFormat="1" ht="12">
      <c r="A103" s="206"/>
      <c r="C103" s="207"/>
      <c r="E103" s="207"/>
      <c r="G103" s="207"/>
    </row>
    <row r="104" spans="1:7" s="142" customFormat="1" ht="12">
      <c r="A104" s="206"/>
      <c r="C104" s="207"/>
      <c r="E104" s="207"/>
      <c r="G104" s="207"/>
    </row>
    <row r="105" spans="1:7" s="142" customFormat="1" ht="12">
      <c r="A105" s="206"/>
      <c r="C105" s="207"/>
      <c r="E105" s="207"/>
      <c r="G105" s="207"/>
    </row>
    <row r="106" spans="1:7" s="142" customFormat="1" ht="12">
      <c r="A106" s="206"/>
      <c r="C106" s="207"/>
      <c r="E106" s="207"/>
      <c r="G106" s="207"/>
    </row>
    <row r="107" spans="1:7" s="142" customFormat="1" ht="12">
      <c r="A107" s="206"/>
      <c r="C107" s="207"/>
      <c r="E107" s="207"/>
      <c r="G107" s="207"/>
    </row>
    <row r="108" spans="1:7" s="142" customFormat="1" ht="12">
      <c r="A108" s="206"/>
      <c r="C108" s="207"/>
      <c r="E108" s="207"/>
      <c r="G108" s="207"/>
    </row>
    <row r="109" spans="1:7" s="142" customFormat="1" ht="12">
      <c r="A109" s="206"/>
      <c r="C109" s="207"/>
      <c r="E109" s="207"/>
      <c r="G109" s="207"/>
    </row>
    <row r="110" spans="1:7" s="142" customFormat="1" ht="12">
      <c r="A110" s="206"/>
      <c r="C110" s="207"/>
      <c r="E110" s="207"/>
      <c r="G110" s="207"/>
    </row>
    <row r="111" spans="1:7" s="142" customFormat="1" ht="12">
      <c r="A111" s="206"/>
      <c r="C111" s="207"/>
      <c r="E111" s="207"/>
      <c r="G111" s="207"/>
    </row>
    <row r="112" spans="1:7" s="142" customFormat="1" ht="12">
      <c r="A112" s="206"/>
      <c r="C112" s="207"/>
      <c r="E112" s="207"/>
      <c r="G112" s="207"/>
    </row>
    <row r="113" spans="1:10" s="142" customFormat="1" ht="12">
      <c r="A113" s="206"/>
      <c r="C113" s="207"/>
      <c r="E113" s="207"/>
      <c r="G113" s="207"/>
    </row>
    <row r="114" spans="1:10" s="142" customFormat="1" ht="12">
      <c r="A114" s="206"/>
      <c r="C114" s="207"/>
      <c r="E114" s="207"/>
      <c r="G114" s="207"/>
    </row>
    <row r="115" spans="1:10" s="142" customFormat="1" ht="12">
      <c r="A115" s="206"/>
      <c r="C115" s="207"/>
      <c r="E115" s="207"/>
      <c r="G115" s="207"/>
    </row>
    <row r="116" spans="1:10" s="142" customFormat="1" ht="12">
      <c r="A116" s="206"/>
      <c r="C116" s="207"/>
      <c r="E116" s="207"/>
      <c r="G116" s="207"/>
    </row>
    <row r="117" spans="1:10" s="142" customFormat="1" ht="12">
      <c r="A117" s="206"/>
      <c r="C117" s="207"/>
      <c r="E117" s="207"/>
      <c r="G117" s="207"/>
    </row>
    <row r="118" spans="1:10" s="142" customFormat="1" ht="12">
      <c r="A118" s="206"/>
      <c r="C118" s="207"/>
      <c r="E118" s="207"/>
      <c r="G118" s="207"/>
    </row>
    <row r="119" spans="1:10" s="142" customFormat="1" ht="12">
      <c r="A119" s="206"/>
      <c r="C119" s="207"/>
      <c r="E119" s="207"/>
      <c r="G119" s="207"/>
    </row>
    <row r="120" spans="1:10" s="142" customFormat="1" ht="12">
      <c r="A120" s="206"/>
      <c r="C120" s="207"/>
      <c r="E120" s="207"/>
      <c r="G120" s="207"/>
    </row>
    <row r="121" spans="1:10" s="142" customFormat="1" ht="12">
      <c r="A121" s="206"/>
      <c r="C121" s="207"/>
      <c r="E121" s="207"/>
      <c r="G121" s="207"/>
    </row>
    <row r="122" spans="1:10" s="142" customFormat="1" ht="12">
      <c r="A122" s="206"/>
      <c r="C122" s="207"/>
      <c r="E122" s="207"/>
      <c r="G122" s="207"/>
    </row>
    <row r="123" spans="1:10" s="142" customFormat="1" ht="12">
      <c r="A123" s="206"/>
      <c r="C123" s="207"/>
      <c r="E123" s="207"/>
      <c r="G123" s="207"/>
    </row>
    <row r="124" spans="1:10" s="142" customFormat="1" ht="12">
      <c r="A124" s="206"/>
      <c r="C124" s="207"/>
      <c r="E124" s="207"/>
      <c r="G124" s="207"/>
    </row>
    <row r="125" spans="1:10">
      <c r="A125" s="22"/>
      <c r="B125" s="139"/>
      <c r="C125" s="208"/>
      <c r="D125" s="139"/>
      <c r="E125" s="208"/>
      <c r="F125" s="139"/>
      <c r="G125" s="208"/>
      <c r="I125" s="30"/>
      <c r="J125" s="142"/>
    </row>
    <row r="126" spans="1:10">
      <c r="A126" s="22"/>
      <c r="B126" s="139"/>
      <c r="C126" s="208"/>
      <c r="D126" s="139"/>
      <c r="E126" s="208"/>
      <c r="F126" s="139"/>
      <c r="G126" s="208"/>
      <c r="I126" s="30"/>
      <c r="J126" s="142"/>
    </row>
    <row r="127" spans="1:10">
      <c r="A127" s="22"/>
      <c r="B127" s="139"/>
      <c r="C127" s="208"/>
      <c r="D127" s="139"/>
      <c r="E127" s="208"/>
      <c r="F127" s="139"/>
      <c r="G127" s="208"/>
      <c r="I127" s="30"/>
      <c r="J127" s="142"/>
    </row>
    <row r="128" spans="1:10">
      <c r="A128" s="22"/>
      <c r="B128" s="139"/>
      <c r="C128" s="208"/>
      <c r="D128" s="139"/>
      <c r="E128" s="208"/>
      <c r="F128" s="139"/>
      <c r="G128" s="208"/>
      <c r="I128" s="30"/>
      <c r="J128" s="142"/>
    </row>
    <row r="129" spans="1:10">
      <c r="A129" s="22"/>
      <c r="B129" s="139"/>
      <c r="C129" s="208"/>
      <c r="D129" s="139"/>
      <c r="E129" s="208"/>
      <c r="F129" s="139"/>
      <c r="G129" s="208"/>
      <c r="I129" s="30"/>
      <c r="J129" s="142"/>
    </row>
    <row r="130" spans="1:10">
      <c r="A130" s="22"/>
      <c r="B130" s="139"/>
      <c r="C130" s="208"/>
      <c r="D130" s="139"/>
      <c r="E130" s="208"/>
      <c r="F130" s="139"/>
      <c r="G130" s="208"/>
      <c r="I130" s="30"/>
      <c r="J130" s="142"/>
    </row>
    <row r="131" spans="1:10">
      <c r="A131" s="22"/>
      <c r="B131" s="139"/>
      <c r="C131" s="208"/>
      <c r="D131" s="139"/>
      <c r="E131" s="208"/>
      <c r="F131" s="139"/>
      <c r="G131" s="208"/>
      <c r="I131" s="30"/>
      <c r="J131" s="142"/>
    </row>
    <row r="132" spans="1:10">
      <c r="A132" s="22"/>
      <c r="B132" s="139"/>
      <c r="C132" s="208"/>
      <c r="D132" s="139"/>
      <c r="E132" s="208"/>
      <c r="F132" s="139"/>
      <c r="G132" s="208"/>
      <c r="I132" s="30"/>
      <c r="J132" s="142"/>
    </row>
    <row r="133" spans="1:10">
      <c r="A133" s="22"/>
      <c r="B133" s="139"/>
      <c r="C133" s="208"/>
      <c r="D133" s="139"/>
      <c r="E133" s="208"/>
      <c r="F133" s="139"/>
      <c r="G133" s="208"/>
      <c r="I133" s="30"/>
      <c r="J133" s="142"/>
    </row>
    <row r="134" spans="1:10">
      <c r="A134" s="22"/>
      <c r="B134" s="139"/>
      <c r="C134" s="208"/>
      <c r="D134" s="139"/>
      <c r="E134" s="208"/>
      <c r="F134" s="139"/>
      <c r="G134" s="208"/>
      <c r="I134" s="30"/>
      <c r="J134" s="142"/>
    </row>
    <row r="135" spans="1:10">
      <c r="A135" s="22"/>
      <c r="B135" s="139"/>
      <c r="C135" s="208"/>
      <c r="D135" s="139"/>
      <c r="E135" s="208"/>
      <c r="F135" s="139"/>
      <c r="G135" s="208"/>
      <c r="I135" s="30"/>
      <c r="J135" s="142"/>
    </row>
    <row r="136" spans="1:10">
      <c r="A136" s="22"/>
      <c r="B136" s="139"/>
      <c r="C136" s="208"/>
      <c r="D136" s="139"/>
      <c r="E136" s="208"/>
      <c r="F136" s="139"/>
      <c r="G136" s="208"/>
      <c r="I136" s="30"/>
      <c r="J136" s="142"/>
    </row>
    <row r="137" spans="1:10">
      <c r="A137" s="22"/>
      <c r="B137" s="139"/>
      <c r="C137" s="208"/>
      <c r="D137" s="139"/>
      <c r="E137" s="208"/>
      <c r="F137" s="139"/>
      <c r="G137" s="208"/>
      <c r="I137" s="30"/>
      <c r="J137" s="142"/>
    </row>
    <row r="138" spans="1:10">
      <c r="A138" s="22"/>
      <c r="B138" s="139"/>
      <c r="C138" s="208"/>
      <c r="D138" s="139"/>
      <c r="E138" s="208"/>
      <c r="F138" s="139"/>
      <c r="G138" s="208"/>
      <c r="I138" s="30"/>
      <c r="J138" s="142"/>
    </row>
    <row r="139" spans="1:10">
      <c r="A139" s="22"/>
      <c r="B139" s="139"/>
      <c r="C139" s="208"/>
      <c r="D139" s="139"/>
      <c r="E139" s="208"/>
      <c r="F139" s="139"/>
      <c r="G139" s="208"/>
      <c r="I139" s="30"/>
      <c r="J139" s="142"/>
    </row>
    <row r="140" spans="1:10">
      <c r="A140" s="22"/>
      <c r="B140" s="139"/>
      <c r="C140" s="208"/>
      <c r="D140" s="139"/>
      <c r="E140" s="208"/>
      <c r="F140" s="139"/>
      <c r="G140" s="208"/>
      <c r="I140" s="30"/>
      <c r="J140" s="142"/>
    </row>
    <row r="141" spans="1:10">
      <c r="A141" s="22"/>
      <c r="B141" s="139"/>
      <c r="C141" s="208"/>
      <c r="D141" s="139"/>
      <c r="E141" s="208"/>
      <c r="F141" s="139"/>
      <c r="G141" s="208"/>
      <c r="I141" s="30"/>
      <c r="J141" s="142"/>
    </row>
    <row r="142" spans="1:10">
      <c r="A142" s="22"/>
      <c r="B142" s="139"/>
      <c r="C142" s="208"/>
      <c r="D142" s="139"/>
      <c r="E142" s="208"/>
      <c r="F142" s="139"/>
      <c r="G142" s="208"/>
      <c r="I142" s="30"/>
      <c r="J142" s="142"/>
    </row>
    <row r="143" spans="1:10">
      <c r="A143" s="22"/>
      <c r="B143" s="139"/>
      <c r="C143" s="208"/>
      <c r="D143" s="139"/>
      <c r="E143" s="208"/>
      <c r="F143" s="139"/>
      <c r="G143" s="208"/>
      <c r="I143" s="30"/>
      <c r="J143" s="142"/>
    </row>
    <row r="144" spans="1:10">
      <c r="A144" s="22"/>
      <c r="B144" s="139"/>
      <c r="C144" s="208"/>
      <c r="D144" s="139"/>
      <c r="E144" s="208"/>
      <c r="F144" s="139"/>
      <c r="G144" s="208"/>
      <c r="I144" s="30"/>
      <c r="J144" s="142"/>
    </row>
    <row r="145" spans="1:10">
      <c r="A145" s="22"/>
      <c r="B145" s="139"/>
      <c r="C145" s="208"/>
      <c r="D145" s="139"/>
      <c r="E145" s="208"/>
      <c r="F145" s="139"/>
      <c r="G145" s="208"/>
      <c r="I145" s="30"/>
      <c r="J145" s="142"/>
    </row>
    <row r="146" spans="1:10">
      <c r="A146" s="22"/>
      <c r="B146" s="139"/>
      <c r="C146" s="208"/>
      <c r="D146" s="139"/>
      <c r="E146" s="208"/>
      <c r="F146" s="139"/>
      <c r="G146" s="208"/>
      <c r="I146" s="30"/>
      <c r="J146" s="142"/>
    </row>
    <row r="147" spans="1:10">
      <c r="A147" s="209"/>
      <c r="B147" s="30"/>
      <c r="D147" s="30"/>
      <c r="F147" s="30"/>
      <c r="I147" s="30"/>
    </row>
    <row r="148" spans="1:10">
      <c r="A148" s="209"/>
      <c r="B148" s="30"/>
      <c r="D148" s="30"/>
      <c r="F148" s="30"/>
      <c r="I148" s="30"/>
    </row>
    <row r="149" spans="1:10">
      <c r="A149" s="209"/>
      <c r="B149" s="30"/>
      <c r="D149" s="30"/>
      <c r="F149" s="30"/>
      <c r="I149" s="30"/>
    </row>
    <row r="150" spans="1:10">
      <c r="A150" s="209"/>
      <c r="B150" s="30"/>
      <c r="D150" s="30"/>
      <c r="F150" s="30"/>
      <c r="I150" s="30"/>
    </row>
    <row r="151" spans="1:10">
      <c r="A151" s="209"/>
      <c r="B151" s="30"/>
      <c r="D151" s="30"/>
      <c r="F151" s="30"/>
      <c r="I151" s="30"/>
    </row>
    <row r="152" spans="1:10">
      <c r="A152" s="209"/>
      <c r="B152" s="30"/>
      <c r="D152" s="30"/>
      <c r="F152" s="30"/>
      <c r="I152" s="30"/>
    </row>
    <row r="153" spans="1:10">
      <c r="A153" s="209"/>
      <c r="B153" s="30"/>
      <c r="D153" s="30"/>
      <c r="F153" s="30"/>
      <c r="I153" s="30"/>
    </row>
    <row r="154" spans="1:10">
      <c r="A154" s="209"/>
      <c r="B154" s="30"/>
      <c r="D154" s="30"/>
      <c r="F154" s="30"/>
      <c r="I154" s="30"/>
    </row>
  </sheetData>
  <mergeCells count="21">
    <mergeCell ref="A72:G72"/>
    <mergeCell ref="A73:G73"/>
    <mergeCell ref="A78:G78"/>
    <mergeCell ref="A31:G31"/>
    <mergeCell ref="A36:G36"/>
    <mergeCell ref="A37:G37"/>
    <mergeCell ref="A50:G50"/>
    <mergeCell ref="A58:A59"/>
    <mergeCell ref="A62:G62"/>
    <mergeCell ref="A28:G28"/>
    <mergeCell ref="A1:G1"/>
    <mergeCell ref="A2:G2"/>
    <mergeCell ref="A3:G3"/>
    <mergeCell ref="A4:G4"/>
    <mergeCell ref="A5:G5"/>
    <mergeCell ref="A6:H6"/>
    <mergeCell ref="A7:G7"/>
    <mergeCell ref="A8:G8"/>
    <mergeCell ref="A14:G14"/>
    <mergeCell ref="A20:G20"/>
    <mergeCell ref="A25:G25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31" t="str">
        <f>JUV!A1</f>
        <v>MAR DEL PLATA GOLF CLUB</v>
      </c>
      <c r="B1" s="231"/>
      <c r="C1" s="231"/>
      <c r="D1" s="231"/>
      <c r="E1" s="231"/>
      <c r="F1" s="231"/>
      <c r="G1" s="231"/>
      <c r="H1" s="231"/>
    </row>
    <row r="2" spans="1:20" ht="23.25">
      <c r="A2" s="235" t="str">
        <f>JUV!A2</f>
        <v>CANCHA NUEVA</v>
      </c>
      <c r="B2" s="235"/>
      <c r="C2" s="235"/>
      <c r="D2" s="235"/>
      <c r="E2" s="235"/>
      <c r="F2" s="235"/>
      <c r="G2" s="235"/>
      <c r="H2" s="235"/>
    </row>
    <row r="3" spans="1:20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20" ht="26.25">
      <c r="A4" s="233" t="str">
        <f>JUV!A4</f>
        <v>11° FECHA DEL RANKING</v>
      </c>
      <c r="B4" s="233"/>
      <c r="C4" s="233"/>
      <c r="D4" s="233"/>
      <c r="E4" s="233"/>
      <c r="F4" s="233"/>
      <c r="G4" s="233"/>
      <c r="H4" s="233"/>
    </row>
    <row r="5" spans="1:20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20" ht="19.5">
      <c r="A6" s="227" t="str">
        <f>JUV!A6</f>
        <v>DOMINGO 13 DE NOVIEMBRE DE 2022</v>
      </c>
      <c r="B6" s="227"/>
      <c r="C6" s="227"/>
      <c r="D6" s="227"/>
      <c r="E6" s="227"/>
      <c r="F6" s="227"/>
      <c r="G6" s="227"/>
      <c r="H6" s="227"/>
    </row>
    <row r="7" spans="1:20" ht="19.5" thickBot="1">
      <c r="A7" s="2"/>
    </row>
    <row r="8" spans="1:20" ht="20.25" thickBot="1">
      <c r="A8" s="236" t="s">
        <v>39</v>
      </c>
      <c r="B8" s="237"/>
      <c r="C8" s="237"/>
      <c r="D8" s="237"/>
      <c r="E8" s="237"/>
      <c r="F8" s="237"/>
      <c r="G8" s="237"/>
      <c r="H8" s="238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24"/>
      <c r="K9" s="50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94" t="s">
        <v>122</v>
      </c>
      <c r="B10" s="95" t="s">
        <v>259</v>
      </c>
      <c r="C10" s="96">
        <v>38884</v>
      </c>
      <c r="D10" s="97">
        <v>0</v>
      </c>
      <c r="E10" s="98">
        <v>36</v>
      </c>
      <c r="F10" s="99">
        <v>35</v>
      </c>
      <c r="G10" s="320">
        <f>SUM(E10:F10)</f>
        <v>71</v>
      </c>
      <c r="H10" s="101">
        <f t="shared" ref="H10:H21" si="0">SUM(G10-D10)</f>
        <v>71</v>
      </c>
      <c r="I10" s="23" t="s">
        <v>15</v>
      </c>
      <c r="K10" s="20">
        <f t="shared" ref="K10:K21" si="1">(F10-D10*0.5)</f>
        <v>35</v>
      </c>
    </row>
    <row r="11" spans="1:20" ht="20.25" thickBot="1">
      <c r="A11" s="94" t="s">
        <v>120</v>
      </c>
      <c r="B11" s="95" t="s">
        <v>259</v>
      </c>
      <c r="C11" s="96">
        <v>38147</v>
      </c>
      <c r="D11" s="97">
        <v>1</v>
      </c>
      <c r="E11" s="98">
        <v>37</v>
      </c>
      <c r="F11" s="99">
        <v>35</v>
      </c>
      <c r="G11" s="320">
        <f>SUM(E11:F11)</f>
        <v>72</v>
      </c>
      <c r="H11" s="101">
        <f t="shared" si="0"/>
        <v>71</v>
      </c>
      <c r="I11" s="23" t="s">
        <v>16</v>
      </c>
      <c r="K11" s="20">
        <f t="shared" si="1"/>
        <v>34.5</v>
      </c>
    </row>
    <row r="12" spans="1:20" ht="20.25" thickBot="1">
      <c r="A12" s="94" t="s">
        <v>118</v>
      </c>
      <c r="B12" s="95" t="s">
        <v>262</v>
      </c>
      <c r="C12" s="96">
        <v>38888</v>
      </c>
      <c r="D12" s="97">
        <v>2</v>
      </c>
      <c r="E12" s="98">
        <v>36</v>
      </c>
      <c r="F12" s="99">
        <v>38</v>
      </c>
      <c r="G12" s="100">
        <f>SUM(E12:F12)</f>
        <v>74</v>
      </c>
      <c r="H12" s="101">
        <f t="shared" si="0"/>
        <v>72</v>
      </c>
      <c r="K12" s="20">
        <f t="shared" si="1"/>
        <v>37</v>
      </c>
    </row>
    <row r="13" spans="1:20" ht="20.25" thickBot="1">
      <c r="A13" s="94" t="s">
        <v>117</v>
      </c>
      <c r="B13" s="95" t="s">
        <v>72</v>
      </c>
      <c r="C13" s="96">
        <v>38332</v>
      </c>
      <c r="D13" s="97">
        <v>5</v>
      </c>
      <c r="E13" s="98">
        <v>37</v>
      </c>
      <c r="F13" s="99">
        <v>38</v>
      </c>
      <c r="G13" s="100">
        <f>SUM(E13:F13)</f>
        <v>75</v>
      </c>
      <c r="H13" s="101">
        <f t="shared" si="0"/>
        <v>70</v>
      </c>
      <c r="I13" s="27" t="s">
        <v>18</v>
      </c>
      <c r="K13" s="20">
        <f t="shared" si="1"/>
        <v>35.5</v>
      </c>
    </row>
    <row r="14" spans="1:20" ht="20.25" thickBot="1">
      <c r="A14" s="94" t="s">
        <v>121</v>
      </c>
      <c r="B14" s="95" t="s">
        <v>261</v>
      </c>
      <c r="C14" s="96">
        <v>39044</v>
      </c>
      <c r="D14" s="97">
        <v>0</v>
      </c>
      <c r="E14" s="98">
        <v>41</v>
      </c>
      <c r="F14" s="99">
        <v>37</v>
      </c>
      <c r="G14" s="100">
        <f>SUM(E14:F14)</f>
        <v>78</v>
      </c>
      <c r="H14" s="101">
        <f t="shared" si="0"/>
        <v>78</v>
      </c>
      <c r="K14" s="20">
        <f t="shared" si="1"/>
        <v>37</v>
      </c>
    </row>
    <row r="15" spans="1:20" ht="20.25" thickBot="1">
      <c r="A15" s="94" t="s">
        <v>113</v>
      </c>
      <c r="B15" s="95" t="s">
        <v>71</v>
      </c>
      <c r="C15" s="96">
        <v>38873</v>
      </c>
      <c r="D15" s="97">
        <v>13</v>
      </c>
      <c r="E15" s="98">
        <v>40</v>
      </c>
      <c r="F15" s="99">
        <v>41</v>
      </c>
      <c r="G15" s="100">
        <f>SUM(E15:F15)</f>
        <v>81</v>
      </c>
      <c r="H15" s="101">
        <f t="shared" si="0"/>
        <v>68</v>
      </c>
      <c r="I15" s="27" t="s">
        <v>17</v>
      </c>
      <c r="K15" s="20">
        <f t="shared" si="1"/>
        <v>34.5</v>
      </c>
    </row>
    <row r="16" spans="1:20" ht="19.5">
      <c r="A16" s="94" t="s">
        <v>119</v>
      </c>
      <c r="B16" s="95" t="s">
        <v>63</v>
      </c>
      <c r="C16" s="96">
        <v>38833</v>
      </c>
      <c r="D16" s="97">
        <v>2</v>
      </c>
      <c r="E16" s="98">
        <v>39</v>
      </c>
      <c r="F16" s="99">
        <v>42</v>
      </c>
      <c r="G16" s="100">
        <f>SUM(E16:F16)</f>
        <v>81</v>
      </c>
      <c r="H16" s="101">
        <f t="shared" si="0"/>
        <v>79</v>
      </c>
      <c r="K16" s="20">
        <f t="shared" si="1"/>
        <v>41</v>
      </c>
    </row>
    <row r="17" spans="1:11" ht="19.5">
      <c r="A17" s="94" t="s">
        <v>73</v>
      </c>
      <c r="B17" s="95" t="s">
        <v>63</v>
      </c>
      <c r="C17" s="96">
        <v>38848</v>
      </c>
      <c r="D17" s="97">
        <v>11</v>
      </c>
      <c r="E17" s="98">
        <v>41</v>
      </c>
      <c r="F17" s="99">
        <v>42</v>
      </c>
      <c r="G17" s="100">
        <f>SUM(E17:F17)</f>
        <v>83</v>
      </c>
      <c r="H17" s="101">
        <f t="shared" si="0"/>
        <v>72</v>
      </c>
      <c r="K17" s="20">
        <f t="shared" si="1"/>
        <v>36.5</v>
      </c>
    </row>
    <row r="18" spans="1:11" ht="19.5">
      <c r="A18" s="94" t="s">
        <v>116</v>
      </c>
      <c r="B18" s="95" t="s">
        <v>63</v>
      </c>
      <c r="C18" s="96">
        <v>38609</v>
      </c>
      <c r="D18" s="97">
        <v>7</v>
      </c>
      <c r="E18" s="98">
        <v>41</v>
      </c>
      <c r="F18" s="99">
        <v>45</v>
      </c>
      <c r="G18" s="100">
        <f>SUM(E18:F18)</f>
        <v>86</v>
      </c>
      <c r="H18" s="101">
        <f t="shared" si="0"/>
        <v>79</v>
      </c>
      <c r="K18" s="20">
        <f t="shared" si="1"/>
        <v>41.5</v>
      </c>
    </row>
    <row r="19" spans="1:11" ht="19.5">
      <c r="A19" s="94" t="s">
        <v>115</v>
      </c>
      <c r="B19" s="95" t="s">
        <v>259</v>
      </c>
      <c r="C19" s="96">
        <v>38872</v>
      </c>
      <c r="D19" s="97">
        <v>8</v>
      </c>
      <c r="E19" s="98">
        <v>45</v>
      </c>
      <c r="F19" s="99">
        <v>44</v>
      </c>
      <c r="G19" s="100">
        <f>SUM(E19:F19)</f>
        <v>89</v>
      </c>
      <c r="H19" s="101">
        <f t="shared" si="0"/>
        <v>81</v>
      </c>
      <c r="K19" s="20">
        <f t="shared" si="1"/>
        <v>40</v>
      </c>
    </row>
    <row r="20" spans="1:11" ht="19.5">
      <c r="A20" s="94" t="s">
        <v>114</v>
      </c>
      <c r="B20" s="95" t="s">
        <v>259</v>
      </c>
      <c r="C20" s="96">
        <v>38254</v>
      </c>
      <c r="D20" s="97">
        <v>11</v>
      </c>
      <c r="E20" s="98">
        <v>45</v>
      </c>
      <c r="F20" s="99">
        <v>47</v>
      </c>
      <c r="G20" s="100">
        <f>SUM(E20:F20)</f>
        <v>92</v>
      </c>
      <c r="H20" s="101">
        <f t="shared" si="0"/>
        <v>81</v>
      </c>
      <c r="K20" s="20">
        <f t="shared" si="1"/>
        <v>41.5</v>
      </c>
    </row>
    <row r="21" spans="1:11" ht="20.25" thickBot="1">
      <c r="A21" s="211" t="s">
        <v>112</v>
      </c>
      <c r="B21" s="212" t="s">
        <v>63</v>
      </c>
      <c r="C21" s="213">
        <v>39011</v>
      </c>
      <c r="D21" s="214">
        <v>37</v>
      </c>
      <c r="E21" s="215">
        <v>62</v>
      </c>
      <c r="F21" s="216">
        <v>58</v>
      </c>
      <c r="G21" s="217">
        <f>SUM(E21:F21)</f>
        <v>120</v>
      </c>
      <c r="H21" s="218">
        <f t="shared" si="0"/>
        <v>83</v>
      </c>
      <c r="K21" s="20">
        <f t="shared" si="1"/>
        <v>39.5</v>
      </c>
    </row>
  </sheetData>
  <sortState xmlns:xlrd2="http://schemas.microsoft.com/office/spreadsheetml/2017/richdata2" ref="A10:G21">
    <sortCondition ref="G10:G21"/>
    <sortCondition ref="F10:F21"/>
    <sortCondition ref="E10:E21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31" t="str">
        <f>JUV!A1</f>
        <v>MAR DEL PLATA GOLF CLUB</v>
      </c>
      <c r="B1" s="231"/>
      <c r="C1" s="231"/>
      <c r="D1" s="231"/>
      <c r="E1" s="231"/>
      <c r="F1" s="231"/>
      <c r="G1" s="231"/>
      <c r="H1" s="231"/>
    </row>
    <row r="2" spans="1:11" ht="23.25">
      <c r="A2" s="235" t="str">
        <f>JUV!A2</f>
        <v>CANCHA NUEVA</v>
      </c>
      <c r="B2" s="235"/>
      <c r="C2" s="235"/>
      <c r="D2" s="235"/>
      <c r="E2" s="235"/>
      <c r="F2" s="235"/>
      <c r="G2" s="235"/>
      <c r="H2" s="235"/>
    </row>
    <row r="3" spans="1:11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11" ht="26.25">
      <c r="A4" s="233" t="str">
        <f>JUV!A4</f>
        <v>11° FECHA DEL RANKING</v>
      </c>
      <c r="B4" s="233"/>
      <c r="C4" s="233"/>
      <c r="D4" s="233"/>
      <c r="E4" s="233"/>
      <c r="F4" s="233"/>
      <c r="G4" s="233"/>
      <c r="H4" s="233"/>
    </row>
    <row r="5" spans="1:11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11" ht="20.25" thickBot="1">
      <c r="A6" s="227" t="str">
        <f>JUV!A6</f>
        <v>DOMINGO 13 DE NOVIEMBRE DE 2022</v>
      </c>
      <c r="B6" s="227"/>
      <c r="C6" s="227"/>
      <c r="D6" s="227"/>
      <c r="E6" s="227"/>
      <c r="F6" s="227"/>
      <c r="G6" s="227"/>
      <c r="H6" s="227"/>
    </row>
    <row r="7" spans="1:11" ht="20.25" thickBot="1">
      <c r="A7" s="239" t="s">
        <v>41</v>
      </c>
      <c r="B7" s="240"/>
      <c r="C7" s="240"/>
      <c r="D7" s="240"/>
      <c r="E7" s="240"/>
      <c r="F7" s="240"/>
      <c r="G7" s="240"/>
      <c r="H7" s="241"/>
    </row>
    <row r="8" spans="1:11" s="3" customFormat="1" ht="20.25" thickBot="1">
      <c r="A8" s="130" t="s">
        <v>0</v>
      </c>
      <c r="B8" s="131" t="s">
        <v>9</v>
      </c>
      <c r="C8" s="131" t="s">
        <v>21</v>
      </c>
      <c r="D8" s="55" t="s">
        <v>1</v>
      </c>
      <c r="E8" s="55" t="s">
        <v>2</v>
      </c>
      <c r="F8" s="55" t="s">
        <v>3</v>
      </c>
      <c r="G8" s="132" t="s">
        <v>4</v>
      </c>
      <c r="H8" s="89" t="s">
        <v>5</v>
      </c>
      <c r="K8" s="50" t="s">
        <v>24</v>
      </c>
    </row>
    <row r="9" spans="1:11" ht="20.25" thickBot="1">
      <c r="A9" s="94" t="s">
        <v>62</v>
      </c>
      <c r="B9" s="95" t="s">
        <v>262</v>
      </c>
      <c r="C9" s="96">
        <v>39105</v>
      </c>
      <c r="D9" s="97">
        <v>1</v>
      </c>
      <c r="E9" s="98">
        <v>38</v>
      </c>
      <c r="F9" s="99">
        <v>37</v>
      </c>
      <c r="G9" s="320">
        <f>SUM(E9:F9)</f>
        <v>75</v>
      </c>
      <c r="H9" s="101">
        <f t="shared" ref="H9:H21" si="0">SUM(G9-D9)</f>
        <v>74</v>
      </c>
      <c r="I9" s="125" t="s">
        <v>15</v>
      </c>
      <c r="K9" s="20">
        <f t="shared" ref="K9:K21" si="1">(F9-D9*0.5)</f>
        <v>36.5</v>
      </c>
    </row>
    <row r="10" spans="1:11" ht="20.25" thickBot="1">
      <c r="A10" s="94" t="s">
        <v>64</v>
      </c>
      <c r="B10" s="95" t="s">
        <v>63</v>
      </c>
      <c r="C10" s="96">
        <v>39770</v>
      </c>
      <c r="D10" s="97">
        <v>6</v>
      </c>
      <c r="E10" s="98">
        <v>42</v>
      </c>
      <c r="F10" s="99">
        <v>36</v>
      </c>
      <c r="G10" s="320">
        <f>SUM(E10:F10)</f>
        <v>78</v>
      </c>
      <c r="H10" s="101">
        <f t="shared" si="0"/>
        <v>72</v>
      </c>
      <c r="I10" s="125" t="s">
        <v>16</v>
      </c>
      <c r="K10" s="20">
        <f t="shared" si="1"/>
        <v>33</v>
      </c>
    </row>
    <row r="11" spans="1:11" ht="20.25" thickBot="1">
      <c r="A11" s="94" t="s">
        <v>60</v>
      </c>
      <c r="B11" s="95" t="s">
        <v>63</v>
      </c>
      <c r="C11" s="96">
        <v>39205</v>
      </c>
      <c r="D11" s="97">
        <v>10</v>
      </c>
      <c r="E11" s="98">
        <v>42</v>
      </c>
      <c r="F11" s="99">
        <v>39</v>
      </c>
      <c r="G11" s="100">
        <f>SUM(E11:F11)</f>
        <v>81</v>
      </c>
      <c r="H11" s="101">
        <f t="shared" si="0"/>
        <v>71</v>
      </c>
      <c r="K11" s="20">
        <f t="shared" si="1"/>
        <v>34</v>
      </c>
    </row>
    <row r="12" spans="1:11" ht="20.25" thickBot="1">
      <c r="A12" s="94" t="s">
        <v>61</v>
      </c>
      <c r="B12" s="95" t="s">
        <v>63</v>
      </c>
      <c r="C12" s="96">
        <v>39755</v>
      </c>
      <c r="D12" s="97">
        <v>17</v>
      </c>
      <c r="E12" s="98">
        <v>42</v>
      </c>
      <c r="F12" s="99">
        <v>39</v>
      </c>
      <c r="G12" s="100">
        <f>SUM(E12:F12)</f>
        <v>81</v>
      </c>
      <c r="H12" s="101">
        <f t="shared" si="0"/>
        <v>64</v>
      </c>
      <c r="I12" s="126" t="s">
        <v>17</v>
      </c>
      <c r="K12" s="20">
        <f t="shared" si="1"/>
        <v>30.5</v>
      </c>
    </row>
    <row r="13" spans="1:11" ht="19.5">
      <c r="A13" s="94" t="s">
        <v>110</v>
      </c>
      <c r="B13" s="95" t="s">
        <v>71</v>
      </c>
      <c r="C13" s="96">
        <v>39699</v>
      </c>
      <c r="D13" s="97">
        <v>7</v>
      </c>
      <c r="E13" s="98">
        <v>41</v>
      </c>
      <c r="F13" s="99">
        <v>40</v>
      </c>
      <c r="G13" s="100">
        <f>SUM(E13:F13)</f>
        <v>81</v>
      </c>
      <c r="H13" s="101">
        <f t="shared" si="0"/>
        <v>74</v>
      </c>
      <c r="K13" s="20">
        <f t="shared" si="1"/>
        <v>36.5</v>
      </c>
    </row>
    <row r="14" spans="1:11" ht="19.5">
      <c r="A14" s="94" t="s">
        <v>109</v>
      </c>
      <c r="B14" s="95" t="s">
        <v>260</v>
      </c>
      <c r="C14" s="96">
        <v>39213</v>
      </c>
      <c r="D14" s="97">
        <v>7</v>
      </c>
      <c r="E14" s="98">
        <v>40</v>
      </c>
      <c r="F14" s="99">
        <v>42</v>
      </c>
      <c r="G14" s="100">
        <f>SUM(E14:F14)</f>
        <v>82</v>
      </c>
      <c r="H14" s="101">
        <f t="shared" si="0"/>
        <v>75</v>
      </c>
      <c r="K14" s="20">
        <f t="shared" si="1"/>
        <v>38.5</v>
      </c>
    </row>
    <row r="15" spans="1:11" ht="19.5">
      <c r="A15" s="94" t="s">
        <v>108</v>
      </c>
      <c r="B15" s="95" t="s">
        <v>259</v>
      </c>
      <c r="C15" s="96">
        <v>39689</v>
      </c>
      <c r="D15" s="97">
        <v>8</v>
      </c>
      <c r="E15" s="98">
        <v>38</v>
      </c>
      <c r="F15" s="99">
        <v>46</v>
      </c>
      <c r="G15" s="100">
        <f>SUM(E15:F15)</f>
        <v>84</v>
      </c>
      <c r="H15" s="101">
        <f t="shared" si="0"/>
        <v>76</v>
      </c>
      <c r="K15" s="20">
        <f t="shared" si="1"/>
        <v>42</v>
      </c>
    </row>
    <row r="16" spans="1:11" ht="19.5">
      <c r="A16" s="94" t="s">
        <v>107</v>
      </c>
      <c r="B16" s="95" t="s">
        <v>71</v>
      </c>
      <c r="C16" s="96">
        <v>39791</v>
      </c>
      <c r="D16" s="97">
        <v>9</v>
      </c>
      <c r="E16" s="98">
        <v>44</v>
      </c>
      <c r="F16" s="99">
        <v>41</v>
      </c>
      <c r="G16" s="100">
        <f>SUM(E16:F16)</f>
        <v>85</v>
      </c>
      <c r="H16" s="101">
        <f t="shared" si="0"/>
        <v>76</v>
      </c>
      <c r="K16" s="20">
        <f t="shared" si="1"/>
        <v>36.5</v>
      </c>
    </row>
    <row r="17" spans="1:11" ht="20.25" thickBot="1">
      <c r="A17" s="94" t="s">
        <v>106</v>
      </c>
      <c r="B17" s="95" t="s">
        <v>63</v>
      </c>
      <c r="C17" s="96">
        <v>39638</v>
      </c>
      <c r="D17" s="97">
        <v>13</v>
      </c>
      <c r="E17" s="98">
        <v>44</v>
      </c>
      <c r="F17" s="99">
        <v>44</v>
      </c>
      <c r="G17" s="100">
        <f>SUM(E17:F17)</f>
        <v>88</v>
      </c>
      <c r="H17" s="101">
        <f t="shared" si="0"/>
        <v>75</v>
      </c>
      <c r="K17" s="20">
        <f t="shared" si="1"/>
        <v>37.5</v>
      </c>
    </row>
    <row r="18" spans="1:11" ht="20.25" thickBot="1">
      <c r="A18" s="94" t="s">
        <v>105</v>
      </c>
      <c r="B18" s="95" t="s">
        <v>71</v>
      </c>
      <c r="C18" s="96">
        <v>39774</v>
      </c>
      <c r="D18" s="97">
        <v>26</v>
      </c>
      <c r="E18" s="98">
        <v>49</v>
      </c>
      <c r="F18" s="99">
        <v>45</v>
      </c>
      <c r="G18" s="100">
        <f>SUM(E18:F18)</f>
        <v>94</v>
      </c>
      <c r="H18" s="101">
        <f t="shared" si="0"/>
        <v>68</v>
      </c>
      <c r="I18" s="126" t="s">
        <v>18</v>
      </c>
      <c r="K18" s="20">
        <f t="shared" si="1"/>
        <v>32</v>
      </c>
    </row>
    <row r="19" spans="1:11" ht="19.5">
      <c r="A19" s="94" t="s">
        <v>65</v>
      </c>
      <c r="B19" s="95" t="s">
        <v>63</v>
      </c>
      <c r="C19" s="96">
        <v>39785</v>
      </c>
      <c r="D19" s="97">
        <v>28</v>
      </c>
      <c r="E19" s="98">
        <v>53</v>
      </c>
      <c r="F19" s="99">
        <v>46</v>
      </c>
      <c r="G19" s="100">
        <f>SUM(E19:F19)</f>
        <v>99</v>
      </c>
      <c r="H19" s="101">
        <f t="shared" si="0"/>
        <v>71</v>
      </c>
      <c r="K19" s="20">
        <f t="shared" si="1"/>
        <v>32</v>
      </c>
    </row>
    <row r="20" spans="1:11" ht="19.5">
      <c r="A20" s="94" t="s">
        <v>104</v>
      </c>
      <c r="B20" s="95" t="s">
        <v>263</v>
      </c>
      <c r="C20" s="96">
        <v>39281</v>
      </c>
      <c r="D20" s="97">
        <v>28</v>
      </c>
      <c r="E20" s="98">
        <v>50</v>
      </c>
      <c r="F20" s="99">
        <v>49</v>
      </c>
      <c r="G20" s="100">
        <f>SUM(E20:F20)</f>
        <v>99</v>
      </c>
      <c r="H20" s="101">
        <f t="shared" si="0"/>
        <v>71</v>
      </c>
      <c r="K20" s="20">
        <f t="shared" si="1"/>
        <v>35</v>
      </c>
    </row>
    <row r="21" spans="1:11" ht="20.25" thickBot="1">
      <c r="A21" s="211" t="s">
        <v>74</v>
      </c>
      <c r="B21" s="212" t="s">
        <v>75</v>
      </c>
      <c r="C21" s="213">
        <v>39777</v>
      </c>
      <c r="D21" s="214">
        <v>24</v>
      </c>
      <c r="E21" s="215">
        <v>58</v>
      </c>
      <c r="F21" s="216">
        <v>52</v>
      </c>
      <c r="G21" s="217">
        <f>SUM(E21:F21)</f>
        <v>110</v>
      </c>
      <c r="H21" s="218">
        <f t="shared" si="0"/>
        <v>86</v>
      </c>
      <c r="K21" s="20">
        <f t="shared" si="1"/>
        <v>40</v>
      </c>
    </row>
    <row r="22" spans="1:11" ht="19.5" thickBot="1"/>
    <row r="23" spans="1:11" ht="20.25" thickBot="1">
      <c r="A23" s="236" t="s">
        <v>70</v>
      </c>
      <c r="B23" s="237"/>
      <c r="C23" s="237"/>
      <c r="D23" s="237"/>
      <c r="E23" s="237"/>
      <c r="F23" s="237"/>
      <c r="G23" s="237"/>
      <c r="H23" s="238"/>
    </row>
    <row r="24" spans="1:11" ht="20.25" thickBot="1">
      <c r="A24" s="4" t="s">
        <v>6</v>
      </c>
      <c r="B24" s="5" t="s">
        <v>9</v>
      </c>
      <c r="C24" s="5" t="s">
        <v>21</v>
      </c>
      <c r="D24" s="4"/>
      <c r="E24" s="4" t="s">
        <v>2</v>
      </c>
      <c r="F24" s="16" t="s">
        <v>3</v>
      </c>
      <c r="G24" s="15" t="s">
        <v>4</v>
      </c>
      <c r="H24" s="17" t="s">
        <v>5</v>
      </c>
      <c r="K24" s="50" t="s">
        <v>24</v>
      </c>
    </row>
    <row r="25" spans="1:11" ht="20.25" thickBot="1">
      <c r="A25" s="94" t="s">
        <v>133</v>
      </c>
      <c r="B25" s="95" t="s">
        <v>263</v>
      </c>
      <c r="C25" s="96">
        <v>38873</v>
      </c>
      <c r="D25" s="97">
        <v>-1</v>
      </c>
      <c r="E25" s="98">
        <v>35</v>
      </c>
      <c r="F25" s="99">
        <v>36</v>
      </c>
      <c r="G25" s="320">
        <f>SUM(E25:F25)</f>
        <v>71</v>
      </c>
      <c r="H25" s="101">
        <f t="shared" ref="H25:H34" si="2">SUM(G25-D25)</f>
        <v>72</v>
      </c>
      <c r="I25" s="23" t="s">
        <v>15</v>
      </c>
      <c r="K25" s="20">
        <f t="shared" ref="K25:K40" si="3">(F25-D25*0.5)</f>
        <v>36.5</v>
      </c>
    </row>
    <row r="26" spans="1:11" ht="20.25" thickBot="1">
      <c r="A26" s="94" t="s">
        <v>134</v>
      </c>
      <c r="B26" s="95" t="s">
        <v>263</v>
      </c>
      <c r="C26" s="96">
        <v>38986</v>
      </c>
      <c r="D26" s="97">
        <v>-1</v>
      </c>
      <c r="E26" s="98">
        <v>38</v>
      </c>
      <c r="F26" s="99">
        <v>37</v>
      </c>
      <c r="G26" s="320">
        <f>SUM(E26:F26)</f>
        <v>75</v>
      </c>
      <c r="H26" s="101">
        <f t="shared" si="2"/>
        <v>76</v>
      </c>
      <c r="I26" s="23" t="s">
        <v>16</v>
      </c>
      <c r="K26" s="20">
        <f t="shared" si="3"/>
        <v>37.5</v>
      </c>
    </row>
    <row r="27" spans="1:11" ht="19.5">
      <c r="A27" s="94" t="s">
        <v>78</v>
      </c>
      <c r="B27" s="95" t="s">
        <v>63</v>
      </c>
      <c r="C27" s="96">
        <v>39932</v>
      </c>
      <c r="D27" s="97">
        <v>7</v>
      </c>
      <c r="E27" s="98">
        <v>37</v>
      </c>
      <c r="F27" s="99">
        <v>41</v>
      </c>
      <c r="G27" s="100">
        <f>SUM(E27:F27)</f>
        <v>78</v>
      </c>
      <c r="H27" s="101">
        <f t="shared" si="2"/>
        <v>71</v>
      </c>
      <c r="K27" s="20">
        <f t="shared" si="3"/>
        <v>37.5</v>
      </c>
    </row>
    <row r="28" spans="1:11" ht="19.5">
      <c r="A28" s="94" t="s">
        <v>132</v>
      </c>
      <c r="B28" s="95" t="s">
        <v>63</v>
      </c>
      <c r="C28" s="96">
        <v>38821</v>
      </c>
      <c r="D28" s="97">
        <v>4</v>
      </c>
      <c r="E28" s="98">
        <v>41</v>
      </c>
      <c r="F28" s="99">
        <v>40</v>
      </c>
      <c r="G28" s="100">
        <f>SUM(E28:F28)</f>
        <v>81</v>
      </c>
      <c r="H28" s="101">
        <f t="shared" si="2"/>
        <v>77</v>
      </c>
      <c r="K28" s="20">
        <f t="shared" si="3"/>
        <v>38</v>
      </c>
    </row>
    <row r="29" spans="1:11" ht="19.5">
      <c r="A29" s="94" t="s">
        <v>129</v>
      </c>
      <c r="B29" s="95" t="s">
        <v>262</v>
      </c>
      <c r="C29" s="96">
        <v>38885</v>
      </c>
      <c r="D29" s="97">
        <v>11</v>
      </c>
      <c r="E29" s="98">
        <v>40</v>
      </c>
      <c r="F29" s="99">
        <v>43</v>
      </c>
      <c r="G29" s="100">
        <f>SUM(E29:F29)</f>
        <v>83</v>
      </c>
      <c r="H29" s="101">
        <f t="shared" si="2"/>
        <v>72</v>
      </c>
      <c r="K29" s="20">
        <f t="shared" si="3"/>
        <v>37.5</v>
      </c>
    </row>
    <row r="30" spans="1:11" ht="19.5">
      <c r="A30" s="94" t="s">
        <v>130</v>
      </c>
      <c r="B30" s="95" t="s">
        <v>63</v>
      </c>
      <c r="C30" s="96">
        <v>38803</v>
      </c>
      <c r="D30" s="97">
        <v>8</v>
      </c>
      <c r="E30" s="98">
        <v>42</v>
      </c>
      <c r="F30" s="99">
        <v>43</v>
      </c>
      <c r="G30" s="100">
        <f>SUM(E30:F30)</f>
        <v>85</v>
      </c>
      <c r="H30" s="101">
        <f t="shared" si="2"/>
        <v>77</v>
      </c>
      <c r="K30" s="20">
        <f t="shared" si="3"/>
        <v>39</v>
      </c>
    </row>
    <row r="31" spans="1:11" ht="19.5">
      <c r="A31" s="94" t="s">
        <v>131</v>
      </c>
      <c r="B31" s="95" t="s">
        <v>262</v>
      </c>
      <c r="C31" s="96">
        <v>38411</v>
      </c>
      <c r="D31" s="97">
        <v>5</v>
      </c>
      <c r="E31" s="98">
        <v>39</v>
      </c>
      <c r="F31" s="99">
        <v>50</v>
      </c>
      <c r="G31" s="100">
        <f>SUM(E31:F31)</f>
        <v>89</v>
      </c>
      <c r="H31" s="101">
        <f t="shared" si="2"/>
        <v>84</v>
      </c>
      <c r="K31" s="20">
        <f t="shared" si="3"/>
        <v>47.5</v>
      </c>
    </row>
    <row r="32" spans="1:11" ht="20.25" thickBot="1">
      <c r="A32" s="94" t="s">
        <v>141</v>
      </c>
      <c r="B32" s="95" t="s">
        <v>259</v>
      </c>
      <c r="C32" s="96">
        <v>40439</v>
      </c>
      <c r="D32" s="97">
        <v>14</v>
      </c>
      <c r="E32" s="98">
        <v>46</v>
      </c>
      <c r="F32" s="99">
        <v>44</v>
      </c>
      <c r="G32" s="100">
        <f>SUM(E32:F32)</f>
        <v>90</v>
      </c>
      <c r="H32" s="101">
        <f t="shared" si="2"/>
        <v>76</v>
      </c>
      <c r="K32" s="20">
        <f t="shared" si="3"/>
        <v>37</v>
      </c>
    </row>
    <row r="33" spans="1:11" ht="20.25" thickBot="1">
      <c r="A33" s="94" t="s">
        <v>55</v>
      </c>
      <c r="B33" s="95" t="s">
        <v>259</v>
      </c>
      <c r="C33" s="96">
        <v>39177</v>
      </c>
      <c r="D33" s="97">
        <v>23</v>
      </c>
      <c r="E33" s="98">
        <v>43</v>
      </c>
      <c r="F33" s="99">
        <v>47</v>
      </c>
      <c r="G33" s="100">
        <f>SUM(E33:F33)</f>
        <v>90</v>
      </c>
      <c r="H33" s="324">
        <f t="shared" si="2"/>
        <v>67</v>
      </c>
      <c r="I33" s="27" t="s">
        <v>17</v>
      </c>
      <c r="K33" s="20">
        <f t="shared" si="3"/>
        <v>35.5</v>
      </c>
    </row>
    <row r="34" spans="1:11" ht="20.25" thickBot="1">
      <c r="A34" s="94" t="s">
        <v>139</v>
      </c>
      <c r="B34" s="95" t="s">
        <v>262</v>
      </c>
      <c r="C34" s="96">
        <v>39930</v>
      </c>
      <c r="D34" s="97">
        <v>25</v>
      </c>
      <c r="E34" s="98">
        <v>50</v>
      </c>
      <c r="F34" s="99">
        <v>45</v>
      </c>
      <c r="G34" s="100">
        <f>SUM(E34:F34)</f>
        <v>95</v>
      </c>
      <c r="H34" s="324">
        <f t="shared" si="2"/>
        <v>70</v>
      </c>
      <c r="I34" s="27" t="s">
        <v>18</v>
      </c>
      <c r="K34" s="129">
        <f t="shared" si="3"/>
        <v>32.5</v>
      </c>
    </row>
    <row r="35" spans="1:11" ht="19.5">
      <c r="A35" s="94" t="s">
        <v>57</v>
      </c>
      <c r="B35" s="95" t="s">
        <v>263</v>
      </c>
      <c r="C35" s="96">
        <v>39869</v>
      </c>
      <c r="D35" s="97">
        <v>20</v>
      </c>
      <c r="E35" s="98">
        <v>51</v>
      </c>
      <c r="F35" s="99">
        <v>53</v>
      </c>
      <c r="G35" s="100">
        <f>SUM(E35:F35)</f>
        <v>104</v>
      </c>
      <c r="H35" s="101">
        <f t="shared" ref="H35:H40" si="4">SUM(G35-D35)</f>
        <v>84</v>
      </c>
      <c r="K35" s="20">
        <f t="shared" si="3"/>
        <v>43</v>
      </c>
    </row>
    <row r="36" spans="1:11" ht="19.5">
      <c r="A36" s="94" t="s">
        <v>138</v>
      </c>
      <c r="B36" s="95" t="s">
        <v>259</v>
      </c>
      <c r="C36" s="96">
        <v>40056</v>
      </c>
      <c r="D36" s="97">
        <v>29</v>
      </c>
      <c r="E36" s="98">
        <v>58</v>
      </c>
      <c r="F36" s="99">
        <v>48</v>
      </c>
      <c r="G36" s="100">
        <f>SUM(E36:F36)</f>
        <v>106</v>
      </c>
      <c r="H36" s="101">
        <f t="shared" si="4"/>
        <v>77</v>
      </c>
      <c r="K36" s="20">
        <f t="shared" si="3"/>
        <v>33.5</v>
      </c>
    </row>
    <row r="37" spans="1:11" ht="19.5">
      <c r="A37" s="219" t="s">
        <v>142</v>
      </c>
      <c r="B37" s="95" t="s">
        <v>63</v>
      </c>
      <c r="C37" s="96">
        <v>40415</v>
      </c>
      <c r="D37" s="97">
        <v>43</v>
      </c>
      <c r="E37" s="98">
        <v>53</v>
      </c>
      <c r="F37" s="99">
        <v>56</v>
      </c>
      <c r="G37" s="100">
        <f>SUM(E37:F37)</f>
        <v>109</v>
      </c>
      <c r="H37" s="101">
        <f t="shared" si="4"/>
        <v>66</v>
      </c>
      <c r="K37" s="20">
        <f t="shared" si="3"/>
        <v>34.5</v>
      </c>
    </row>
    <row r="38" spans="1:11" ht="19.5">
      <c r="A38" s="219" t="s">
        <v>137</v>
      </c>
      <c r="B38" s="95" t="s">
        <v>260</v>
      </c>
      <c r="C38" s="96">
        <v>40200</v>
      </c>
      <c r="D38" s="97">
        <v>48</v>
      </c>
      <c r="E38" s="98">
        <v>56</v>
      </c>
      <c r="F38" s="99">
        <v>62</v>
      </c>
      <c r="G38" s="100">
        <f>SUM(E38:F38)</f>
        <v>118</v>
      </c>
      <c r="H38" s="101">
        <f t="shared" si="4"/>
        <v>70</v>
      </c>
      <c r="K38" s="20">
        <f t="shared" si="3"/>
        <v>38</v>
      </c>
    </row>
    <row r="39" spans="1:11" ht="19.5">
      <c r="A39" s="94" t="s">
        <v>136</v>
      </c>
      <c r="B39" s="95" t="s">
        <v>263</v>
      </c>
      <c r="C39" s="96">
        <v>40321</v>
      </c>
      <c r="D39" s="97">
        <v>40</v>
      </c>
      <c r="E39" s="98">
        <v>58</v>
      </c>
      <c r="F39" s="99">
        <v>61</v>
      </c>
      <c r="G39" s="100">
        <f>SUM(E39:F39)</f>
        <v>119</v>
      </c>
      <c r="H39" s="101">
        <f t="shared" si="4"/>
        <v>79</v>
      </c>
      <c r="K39" s="20">
        <f t="shared" si="3"/>
        <v>41</v>
      </c>
    </row>
    <row r="40" spans="1:11" ht="20.25" thickBot="1">
      <c r="A40" s="220" t="s">
        <v>140</v>
      </c>
      <c r="B40" s="212" t="s">
        <v>262</v>
      </c>
      <c r="C40" s="213">
        <v>40267</v>
      </c>
      <c r="D40" s="214">
        <v>55</v>
      </c>
      <c r="E40" s="215">
        <v>64</v>
      </c>
      <c r="F40" s="216">
        <v>66</v>
      </c>
      <c r="G40" s="217">
        <f>SUM(E40:F40)</f>
        <v>130</v>
      </c>
      <c r="H40" s="218">
        <f t="shared" si="4"/>
        <v>75</v>
      </c>
      <c r="K40" s="20">
        <f t="shared" si="3"/>
        <v>38.5</v>
      </c>
    </row>
  </sheetData>
  <sortState xmlns:xlrd2="http://schemas.microsoft.com/office/spreadsheetml/2017/richdata2" ref="A25:G40">
    <sortCondition ref="G25:G40"/>
    <sortCondition ref="F25:F40"/>
    <sortCondition ref="E25:E40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31" t="str">
        <f>JUV!A1</f>
        <v>MAR DEL PLATA GOLF CLUB</v>
      </c>
      <c r="B1" s="231"/>
      <c r="C1" s="231"/>
      <c r="D1" s="231"/>
      <c r="E1" s="231"/>
      <c r="F1" s="231"/>
      <c r="G1" s="231"/>
      <c r="H1" s="231"/>
    </row>
    <row r="2" spans="1:20" ht="23.25">
      <c r="A2" s="235" t="str">
        <f>JUV!A2</f>
        <v>CANCHA NUEVA</v>
      </c>
      <c r="B2" s="235"/>
      <c r="C2" s="235"/>
      <c r="D2" s="235"/>
      <c r="E2" s="235"/>
      <c r="F2" s="235"/>
      <c r="G2" s="235"/>
      <c r="H2" s="235"/>
    </row>
    <row r="3" spans="1:20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20" ht="26.25">
      <c r="A4" s="233" t="str">
        <f>JUV!A4</f>
        <v>11° FECHA DEL RANKING</v>
      </c>
      <c r="B4" s="233"/>
      <c r="C4" s="233"/>
      <c r="D4" s="233"/>
      <c r="E4" s="233"/>
      <c r="F4" s="233"/>
      <c r="G4" s="233"/>
      <c r="H4" s="233"/>
    </row>
    <row r="5" spans="1:20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20" ht="19.5">
      <c r="A6" s="227" t="str">
        <f>JUV!A6</f>
        <v>DOMINGO 13 DE NOVIEMBRE DE 2022</v>
      </c>
      <c r="B6" s="227"/>
      <c r="C6" s="227"/>
      <c r="D6" s="227"/>
      <c r="E6" s="227"/>
      <c r="F6" s="227"/>
      <c r="G6" s="227"/>
      <c r="H6" s="227"/>
    </row>
    <row r="7" spans="1:20" ht="20.25" thickBot="1">
      <c r="A7" s="242"/>
      <c r="B7" s="242"/>
      <c r="C7" s="242"/>
      <c r="D7" s="242"/>
      <c r="E7" s="242"/>
      <c r="F7" s="242"/>
      <c r="G7" s="242"/>
      <c r="H7" s="242"/>
    </row>
    <row r="8" spans="1:20" ht="19.5" thickBot="1">
      <c r="A8" s="228" t="s">
        <v>40</v>
      </c>
      <c r="B8" s="229"/>
      <c r="C8" s="229"/>
      <c r="D8" s="229"/>
      <c r="E8" s="229"/>
      <c r="F8" s="229"/>
      <c r="G8" s="229"/>
      <c r="H8" s="230"/>
    </row>
    <row r="9" spans="1:20" s="76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94" t="s">
        <v>102</v>
      </c>
      <c r="B10" s="95" t="s">
        <v>71</v>
      </c>
      <c r="C10" s="96">
        <v>40163</v>
      </c>
      <c r="D10" s="97">
        <v>0</v>
      </c>
      <c r="E10" s="98">
        <v>38</v>
      </c>
      <c r="F10" s="99">
        <v>35</v>
      </c>
      <c r="G10" s="320">
        <f>SUM(E10:F10)</f>
        <v>73</v>
      </c>
      <c r="H10" s="101">
        <f>SUM(G10-D10)</f>
        <v>73</v>
      </c>
      <c r="I10" s="23" t="s">
        <v>15</v>
      </c>
      <c r="K10" s="129">
        <f t="shared" ref="K10:K23" si="0">(F10-D10*0.5)</f>
        <v>35</v>
      </c>
      <c r="N10" s="1"/>
      <c r="O10" s="1"/>
      <c r="P10" s="1"/>
      <c r="Q10" s="1"/>
      <c r="R10" s="1"/>
      <c r="S10" s="1"/>
      <c r="T10" s="1"/>
    </row>
    <row r="11" spans="1:20" ht="20.25" thickBot="1">
      <c r="A11" s="94" t="s">
        <v>101</v>
      </c>
      <c r="B11" s="95" t="s">
        <v>72</v>
      </c>
      <c r="C11" s="96">
        <v>40007</v>
      </c>
      <c r="D11" s="97">
        <v>3</v>
      </c>
      <c r="E11" s="98">
        <v>37</v>
      </c>
      <c r="F11" s="99">
        <v>36</v>
      </c>
      <c r="G11" s="320">
        <f>SUM(E11:F11)</f>
        <v>73</v>
      </c>
      <c r="H11" s="101">
        <f>SUM(G11-D11)</f>
        <v>70</v>
      </c>
      <c r="I11" s="23" t="s">
        <v>16</v>
      </c>
      <c r="K11" s="20">
        <f t="shared" si="0"/>
        <v>34.5</v>
      </c>
      <c r="M11" s="91"/>
    </row>
    <row r="12" spans="1:20" ht="19.5">
      <c r="A12" s="94" t="s">
        <v>100</v>
      </c>
      <c r="B12" s="95" t="s">
        <v>259</v>
      </c>
      <c r="C12" s="96">
        <v>39819</v>
      </c>
      <c r="D12" s="97">
        <v>5</v>
      </c>
      <c r="E12" s="98">
        <v>37</v>
      </c>
      <c r="F12" s="99">
        <v>39</v>
      </c>
      <c r="G12" s="100">
        <f>SUM(E12:F12)</f>
        <v>76</v>
      </c>
      <c r="H12" s="101">
        <f>SUM(G12-D12)</f>
        <v>71</v>
      </c>
      <c r="K12" s="20">
        <f t="shared" si="0"/>
        <v>36.5</v>
      </c>
      <c r="M12" s="91"/>
    </row>
    <row r="13" spans="1:20" ht="20.25" thickBot="1">
      <c r="A13" s="221" t="s">
        <v>99</v>
      </c>
      <c r="B13" s="95" t="s">
        <v>263</v>
      </c>
      <c r="C13" s="96">
        <v>40175</v>
      </c>
      <c r="D13" s="97">
        <v>13</v>
      </c>
      <c r="E13" s="98">
        <v>40</v>
      </c>
      <c r="F13" s="99">
        <v>41</v>
      </c>
      <c r="G13" s="100">
        <f>SUM(E13:F13)</f>
        <v>81</v>
      </c>
      <c r="H13" s="101">
        <f>SUM(G13-D13)</f>
        <v>68</v>
      </c>
      <c r="K13" s="20">
        <f t="shared" si="0"/>
        <v>34.5</v>
      </c>
    </row>
    <row r="14" spans="1:20" ht="20.25" thickBot="1">
      <c r="A14" s="94" t="s">
        <v>94</v>
      </c>
      <c r="B14" s="95" t="s">
        <v>76</v>
      </c>
      <c r="C14" s="96">
        <v>40142</v>
      </c>
      <c r="D14" s="97">
        <v>21</v>
      </c>
      <c r="E14" s="98">
        <v>46</v>
      </c>
      <c r="F14" s="99">
        <v>38</v>
      </c>
      <c r="G14" s="100">
        <f>SUM(E14:F14)</f>
        <v>84</v>
      </c>
      <c r="H14" s="101">
        <f>SUM(G14-D14)</f>
        <v>63</v>
      </c>
      <c r="I14" s="27" t="s">
        <v>17</v>
      </c>
      <c r="K14" s="20">
        <f t="shared" si="0"/>
        <v>27.5</v>
      </c>
    </row>
    <row r="15" spans="1:20" ht="20.25" thickBot="1">
      <c r="A15" s="94" t="s">
        <v>47</v>
      </c>
      <c r="B15" s="95" t="s">
        <v>260</v>
      </c>
      <c r="C15" s="96">
        <v>40532</v>
      </c>
      <c r="D15" s="97">
        <v>15</v>
      </c>
      <c r="E15" s="98">
        <v>39</v>
      </c>
      <c r="F15" s="99">
        <v>46</v>
      </c>
      <c r="G15" s="100">
        <f>SUM(E15:F15)</f>
        <v>85</v>
      </c>
      <c r="H15" s="101">
        <f>SUM(G15-D15)</f>
        <v>70</v>
      </c>
      <c r="K15" s="20">
        <f t="shared" si="0"/>
        <v>38.5</v>
      </c>
    </row>
    <row r="16" spans="1:20" ht="20.25" thickBot="1">
      <c r="A16" s="94" t="s">
        <v>90</v>
      </c>
      <c r="B16" s="95" t="s">
        <v>71</v>
      </c>
      <c r="C16" s="96">
        <v>40430</v>
      </c>
      <c r="D16" s="97">
        <v>23</v>
      </c>
      <c r="E16" s="98">
        <v>42</v>
      </c>
      <c r="F16" s="99">
        <v>44</v>
      </c>
      <c r="G16" s="100">
        <f>SUM(E16:F16)</f>
        <v>86</v>
      </c>
      <c r="H16" s="101">
        <f>SUM(G16-D16)</f>
        <v>63</v>
      </c>
      <c r="I16" s="27" t="s">
        <v>18</v>
      </c>
      <c r="K16" s="20">
        <f t="shared" si="0"/>
        <v>32.5</v>
      </c>
    </row>
    <row r="17" spans="1:11" ht="19.5">
      <c r="A17" s="94" t="s">
        <v>91</v>
      </c>
      <c r="B17" s="95" t="s">
        <v>76</v>
      </c>
      <c r="C17" s="96">
        <v>40021</v>
      </c>
      <c r="D17" s="97">
        <v>23</v>
      </c>
      <c r="E17" s="98">
        <v>42</v>
      </c>
      <c r="F17" s="99">
        <v>47</v>
      </c>
      <c r="G17" s="100">
        <f>SUM(E17:F17)</f>
        <v>89</v>
      </c>
      <c r="H17" s="101">
        <f>SUM(G17-D17)</f>
        <v>66</v>
      </c>
      <c r="K17" s="20">
        <f t="shared" si="0"/>
        <v>35.5</v>
      </c>
    </row>
    <row r="18" spans="1:11" ht="19.5">
      <c r="A18" s="94" t="s">
        <v>98</v>
      </c>
      <c r="B18" s="95" t="s">
        <v>72</v>
      </c>
      <c r="C18" s="96">
        <v>40437</v>
      </c>
      <c r="D18" s="97">
        <v>13</v>
      </c>
      <c r="E18" s="98">
        <v>43</v>
      </c>
      <c r="F18" s="99">
        <v>49</v>
      </c>
      <c r="G18" s="100">
        <f>SUM(E18:F18)</f>
        <v>92</v>
      </c>
      <c r="H18" s="101">
        <f>SUM(G18-D18)</f>
        <v>79</v>
      </c>
      <c r="K18" s="20">
        <f t="shared" si="0"/>
        <v>42.5</v>
      </c>
    </row>
    <row r="19" spans="1:11" ht="19.5">
      <c r="A19" s="94" t="s">
        <v>46</v>
      </c>
      <c r="B19" s="95" t="s">
        <v>260</v>
      </c>
      <c r="C19" s="96">
        <v>40373</v>
      </c>
      <c r="D19" s="97">
        <v>16</v>
      </c>
      <c r="E19" s="98">
        <v>45</v>
      </c>
      <c r="F19" s="99">
        <v>47</v>
      </c>
      <c r="G19" s="100">
        <f>SUM(E19:F19)</f>
        <v>92</v>
      </c>
      <c r="H19" s="101">
        <f>SUM(G19-D19)</f>
        <v>76</v>
      </c>
      <c r="K19" s="20">
        <f t="shared" si="0"/>
        <v>39</v>
      </c>
    </row>
    <row r="20" spans="1:11" ht="19.5">
      <c r="A20" s="94" t="s">
        <v>93</v>
      </c>
      <c r="B20" s="95" t="s">
        <v>263</v>
      </c>
      <c r="C20" s="96">
        <v>39913</v>
      </c>
      <c r="D20" s="97">
        <v>22</v>
      </c>
      <c r="E20" s="98">
        <v>46</v>
      </c>
      <c r="F20" s="99">
        <v>46</v>
      </c>
      <c r="G20" s="100">
        <f>SUM(E20:F20)</f>
        <v>92</v>
      </c>
      <c r="H20" s="101">
        <f>SUM(G20-D20)</f>
        <v>70</v>
      </c>
      <c r="K20" s="20">
        <f t="shared" si="0"/>
        <v>35</v>
      </c>
    </row>
    <row r="21" spans="1:11" ht="19.5">
      <c r="A21" s="221" t="s">
        <v>95</v>
      </c>
      <c r="B21" s="95" t="s">
        <v>72</v>
      </c>
      <c r="C21" s="96">
        <v>40484</v>
      </c>
      <c r="D21" s="97">
        <v>0</v>
      </c>
      <c r="E21" s="98">
        <v>50</v>
      </c>
      <c r="F21" s="99">
        <v>43</v>
      </c>
      <c r="G21" s="100">
        <f>SUM(E21:F21)</f>
        <v>93</v>
      </c>
      <c r="H21" s="101">
        <f>SUM(G21-D21)</f>
        <v>93</v>
      </c>
      <c r="K21" s="20">
        <f t="shared" si="0"/>
        <v>43</v>
      </c>
    </row>
    <row r="22" spans="1:11" ht="19.5">
      <c r="A22" s="221" t="s">
        <v>97</v>
      </c>
      <c r="B22" s="95" t="s">
        <v>63</v>
      </c>
      <c r="C22" s="96">
        <v>40522</v>
      </c>
      <c r="D22" s="97">
        <v>21</v>
      </c>
      <c r="E22" s="98">
        <v>48</v>
      </c>
      <c r="F22" s="99">
        <v>46</v>
      </c>
      <c r="G22" s="100">
        <f>SUM(E22:F22)</f>
        <v>94</v>
      </c>
      <c r="H22" s="101">
        <f>SUM(G22-D22)</f>
        <v>73</v>
      </c>
      <c r="K22" s="20">
        <f t="shared" si="0"/>
        <v>35.5</v>
      </c>
    </row>
    <row r="23" spans="1:11" ht="20.25" thickBot="1">
      <c r="A23" s="305" t="s">
        <v>96</v>
      </c>
      <c r="B23" s="212" t="s">
        <v>259</v>
      </c>
      <c r="C23" s="213">
        <v>39994</v>
      </c>
      <c r="D23" s="214" t="s">
        <v>10</v>
      </c>
      <c r="E23" s="215" t="s">
        <v>10</v>
      </c>
      <c r="F23" s="216" t="s">
        <v>10</v>
      </c>
      <c r="G23" s="303" t="s">
        <v>10</v>
      </c>
      <c r="H23" s="319" t="s">
        <v>10</v>
      </c>
    </row>
  </sheetData>
  <sortState xmlns:xlrd2="http://schemas.microsoft.com/office/spreadsheetml/2017/richdata2" ref="A10:H23">
    <sortCondition ref="G10:G23"/>
    <sortCondition descending="1" ref="F10:F23"/>
    <sortCondition ref="E10:E23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3" bestFit="1" customWidth="1"/>
    <col min="8" max="8" width="11.42578125" style="22"/>
    <col min="9" max="16384" width="11.42578125" style="1"/>
  </cols>
  <sheetData>
    <row r="1" spans="1:16" ht="30.75">
      <c r="A1" s="231" t="str">
        <f>JUV!A1</f>
        <v>MAR DEL PLATA GOLF CLUB</v>
      </c>
      <c r="B1" s="231"/>
      <c r="C1" s="231"/>
      <c r="D1" s="231"/>
      <c r="E1" s="231"/>
      <c r="F1" s="231"/>
    </row>
    <row r="2" spans="1:16" ht="23.25">
      <c r="A2" s="235" t="str">
        <f>JUV!A2</f>
        <v>CANCHA NUEVA</v>
      </c>
      <c r="B2" s="235"/>
      <c r="C2" s="235"/>
      <c r="D2" s="235"/>
      <c r="E2" s="235"/>
      <c r="F2" s="235"/>
    </row>
    <row r="3" spans="1:16" ht="19.5">
      <c r="A3" s="232" t="s">
        <v>7</v>
      </c>
      <c r="B3" s="232"/>
      <c r="C3" s="232"/>
      <c r="D3" s="232"/>
      <c r="E3" s="232"/>
      <c r="F3" s="232"/>
    </row>
    <row r="4" spans="1:16" ht="26.25">
      <c r="A4" s="233" t="s">
        <v>83</v>
      </c>
      <c r="B4" s="233"/>
      <c r="C4" s="233"/>
      <c r="D4" s="233"/>
      <c r="E4" s="233"/>
      <c r="F4" s="233"/>
    </row>
    <row r="5" spans="1:16" ht="19.5">
      <c r="A5" s="234" t="s">
        <v>14</v>
      </c>
      <c r="B5" s="234"/>
      <c r="C5" s="234"/>
      <c r="D5" s="234"/>
      <c r="E5" s="234"/>
      <c r="F5" s="234"/>
    </row>
    <row r="6" spans="1:16" ht="19.5">
      <c r="A6" s="227" t="str">
        <f>JUV!A6</f>
        <v>DOMINGO 13 DE NOVIEMBRE DE 2022</v>
      </c>
      <c r="B6" s="227"/>
      <c r="C6" s="227"/>
      <c r="D6" s="227"/>
      <c r="E6" s="227"/>
      <c r="F6" s="227"/>
    </row>
    <row r="7" spans="1:16" ht="18" customHeight="1" thickBot="1">
      <c r="A7" s="7"/>
      <c r="B7" s="7"/>
      <c r="C7" s="7"/>
      <c r="D7" s="7"/>
      <c r="E7" s="7"/>
      <c r="F7" s="7"/>
    </row>
    <row r="8" spans="1:16" ht="18" customHeight="1" thickBot="1">
      <c r="A8" s="243" t="s">
        <v>32</v>
      </c>
      <c r="B8" s="244"/>
      <c r="C8" s="244"/>
      <c r="D8" s="244"/>
      <c r="E8" s="244"/>
      <c r="F8" s="245"/>
    </row>
    <row r="9" spans="1:16" s="3" customFormat="1" ht="18" customHeight="1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64"/>
      <c r="H9" s="22"/>
      <c r="K9" s="1"/>
      <c r="L9" s="1"/>
      <c r="M9" s="1"/>
      <c r="N9" s="1"/>
      <c r="O9" s="1"/>
      <c r="P9" s="1"/>
    </row>
    <row r="10" spans="1:16" ht="18" customHeight="1" thickBot="1">
      <c r="A10" s="54" t="s">
        <v>99</v>
      </c>
      <c r="B10" s="32" t="s">
        <v>263</v>
      </c>
      <c r="C10" s="33">
        <v>40175</v>
      </c>
      <c r="D10" s="57">
        <v>7</v>
      </c>
      <c r="E10" s="306">
        <v>41</v>
      </c>
      <c r="F10" s="128">
        <f>(E10-D10)</f>
        <v>34</v>
      </c>
      <c r="G10" s="65" t="s">
        <v>26</v>
      </c>
      <c r="J10" s="48"/>
      <c r="K10" s="48"/>
      <c r="L10" s="48"/>
      <c r="M10" s="48"/>
    </row>
    <row r="11" spans="1:16" ht="18" customHeight="1" thickBot="1">
      <c r="A11" s="54" t="s">
        <v>95</v>
      </c>
      <c r="B11" s="32" t="s">
        <v>72</v>
      </c>
      <c r="C11" s="33">
        <v>40484</v>
      </c>
      <c r="D11" s="57">
        <v>0</v>
      </c>
      <c r="E11" s="306">
        <v>43</v>
      </c>
      <c r="F11" s="128">
        <f>(E11-D11)</f>
        <v>43</v>
      </c>
      <c r="G11" s="65" t="s">
        <v>27</v>
      </c>
    </row>
    <row r="12" spans="1:16" ht="18" customHeight="1" thickBot="1">
      <c r="A12" s="54" t="s">
        <v>97</v>
      </c>
      <c r="B12" s="32" t="s">
        <v>63</v>
      </c>
      <c r="C12" s="33">
        <v>40522</v>
      </c>
      <c r="D12" s="57">
        <v>11</v>
      </c>
      <c r="E12" s="18">
        <v>46</v>
      </c>
      <c r="F12" s="318">
        <f>(E12-D12)</f>
        <v>35</v>
      </c>
      <c r="G12" s="65" t="s">
        <v>17</v>
      </c>
    </row>
    <row r="13" spans="1:16" ht="18" customHeight="1">
      <c r="A13" s="54" t="s">
        <v>92</v>
      </c>
      <c r="B13" s="32" t="s">
        <v>76</v>
      </c>
      <c r="C13" s="33">
        <v>40383</v>
      </c>
      <c r="D13" s="57">
        <v>0</v>
      </c>
      <c r="E13" s="18">
        <v>69</v>
      </c>
      <c r="F13" s="128">
        <f>(E13-D13)</f>
        <v>69</v>
      </c>
      <c r="G13" s="1"/>
    </row>
    <row r="14" spans="1:16" ht="18" customHeight="1" thickBot="1">
      <c r="A14" s="222" t="s">
        <v>247</v>
      </c>
      <c r="B14" s="215" t="s">
        <v>259</v>
      </c>
      <c r="C14" s="223">
        <v>39853</v>
      </c>
      <c r="D14" s="224">
        <v>0</v>
      </c>
      <c r="E14" s="217">
        <v>71</v>
      </c>
      <c r="F14" s="127">
        <f>(E14-D14)</f>
        <v>71</v>
      </c>
      <c r="G14" s="1"/>
      <c r="H14" s="1"/>
    </row>
    <row r="15" spans="1:16" ht="18" customHeight="1" thickBot="1">
      <c r="F15" s="1"/>
      <c r="G15" s="1"/>
      <c r="H15" s="1"/>
    </row>
    <row r="16" spans="1:16" ht="18" customHeight="1" thickBot="1">
      <c r="A16" s="243" t="s">
        <v>33</v>
      </c>
      <c r="B16" s="244"/>
      <c r="C16" s="244"/>
      <c r="D16" s="244"/>
      <c r="E16" s="244"/>
      <c r="F16" s="245"/>
    </row>
    <row r="17" spans="1:7" ht="18" customHeight="1" thickBot="1">
      <c r="A17" s="78" t="s">
        <v>6</v>
      </c>
      <c r="B17" s="79" t="s">
        <v>9</v>
      </c>
      <c r="C17" s="79" t="s">
        <v>21</v>
      </c>
      <c r="D17" s="80" t="s">
        <v>1</v>
      </c>
      <c r="E17" s="81" t="s">
        <v>4</v>
      </c>
      <c r="F17" s="81" t="s">
        <v>5</v>
      </c>
    </row>
    <row r="18" spans="1:7" ht="18" customHeight="1" thickBot="1">
      <c r="A18" s="54" t="s">
        <v>142</v>
      </c>
      <c r="B18" s="32" t="s">
        <v>63</v>
      </c>
      <c r="C18" s="33">
        <v>40415</v>
      </c>
      <c r="D18" s="57">
        <v>25</v>
      </c>
      <c r="E18" s="325">
        <v>56</v>
      </c>
      <c r="F18" s="128">
        <f>(E18-D18)</f>
        <v>31</v>
      </c>
      <c r="G18" s="65" t="s">
        <v>26</v>
      </c>
    </row>
    <row r="19" spans="1:7" ht="18" customHeight="1" thickBot="1">
      <c r="A19" s="54" t="s">
        <v>137</v>
      </c>
      <c r="B19" s="32" t="s">
        <v>260</v>
      </c>
      <c r="C19" s="33">
        <v>40200</v>
      </c>
      <c r="D19" s="57">
        <v>22</v>
      </c>
      <c r="E19" s="325">
        <v>62</v>
      </c>
      <c r="F19" s="128">
        <f>(E19-D19)</f>
        <v>40</v>
      </c>
      <c r="G19" s="65" t="s">
        <v>27</v>
      </c>
    </row>
    <row r="20" spans="1:7" ht="18" customHeight="1" thickBot="1">
      <c r="A20" s="222" t="s">
        <v>140</v>
      </c>
      <c r="B20" s="215" t="s">
        <v>262</v>
      </c>
      <c r="C20" s="223">
        <v>40267</v>
      </c>
      <c r="D20" s="224">
        <v>29</v>
      </c>
      <c r="E20" s="217">
        <v>64</v>
      </c>
      <c r="F20" s="326">
        <f>(E20-D20)</f>
        <v>35</v>
      </c>
      <c r="G20" s="65" t="s">
        <v>17</v>
      </c>
    </row>
  </sheetData>
  <sortState xmlns:xlrd2="http://schemas.microsoft.com/office/spreadsheetml/2017/richdata2" ref="A18:F20">
    <sortCondition ref="E18:E20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5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3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47" t="str">
        <f>JUV!A1</f>
        <v>MAR DEL PLATA GOLF CLUB</v>
      </c>
      <c r="B1" s="247"/>
      <c r="C1" s="247"/>
      <c r="D1" s="247"/>
      <c r="E1" s="247"/>
      <c r="F1" s="247"/>
    </row>
    <row r="2" spans="1:23" ht="23.25">
      <c r="A2" s="235" t="str">
        <f>JUV!A2</f>
        <v>CANCHA NUEVA</v>
      </c>
      <c r="B2" s="235"/>
      <c r="C2" s="235"/>
      <c r="D2" s="235"/>
      <c r="E2" s="235"/>
      <c r="F2" s="235"/>
    </row>
    <row r="3" spans="1:23" ht="19.5">
      <c r="A3" s="232" t="s">
        <v>7</v>
      </c>
      <c r="B3" s="232"/>
      <c r="C3" s="232"/>
      <c r="D3" s="232"/>
      <c r="E3" s="232"/>
      <c r="F3" s="232"/>
    </row>
    <row r="4" spans="1:23" ht="26.25">
      <c r="A4" s="233" t="str">
        <f>ALBATROS!A4</f>
        <v>12° FECHA DEL RANKING</v>
      </c>
      <c r="B4" s="233"/>
      <c r="C4" s="233"/>
      <c r="D4" s="233"/>
      <c r="E4" s="233"/>
      <c r="F4" s="233"/>
    </row>
    <row r="5" spans="1:23" ht="19.5">
      <c r="A5" s="234" t="s">
        <v>14</v>
      </c>
      <c r="B5" s="234"/>
      <c r="C5" s="234"/>
      <c r="D5" s="234"/>
      <c r="E5" s="234"/>
      <c r="F5" s="234"/>
    </row>
    <row r="6" spans="1:23" ht="20.25" thickBot="1">
      <c r="A6" s="227" t="str">
        <f>JUV!A6</f>
        <v>DOMINGO 13 DE NOVIEMBRE DE 2022</v>
      </c>
      <c r="B6" s="227"/>
      <c r="C6" s="227"/>
      <c r="D6" s="227"/>
      <c r="E6" s="227"/>
      <c r="F6" s="227"/>
    </row>
    <row r="7" spans="1:23" ht="18" customHeight="1" thickBot="1">
      <c r="A7" s="248" t="s">
        <v>34</v>
      </c>
      <c r="B7" s="249"/>
      <c r="C7" s="249"/>
      <c r="D7" s="249"/>
      <c r="E7" s="249"/>
      <c r="F7" s="250"/>
    </row>
    <row r="8" spans="1:23" s="51" customFormat="1" ht="18" customHeight="1" thickBot="1">
      <c r="A8" s="16" t="s">
        <v>0</v>
      </c>
      <c r="B8" s="55" t="s">
        <v>9</v>
      </c>
      <c r="C8" s="55" t="s">
        <v>21</v>
      </c>
      <c r="D8" s="56" t="s">
        <v>1</v>
      </c>
      <c r="E8" s="4" t="s">
        <v>4</v>
      </c>
      <c r="F8" s="4" t="s">
        <v>5</v>
      </c>
      <c r="G8" s="64"/>
      <c r="H8" s="22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18" customHeight="1" thickBot="1">
      <c r="A9" s="54" t="s">
        <v>165</v>
      </c>
      <c r="B9" s="32" t="s">
        <v>72</v>
      </c>
      <c r="C9" s="33">
        <v>40952</v>
      </c>
      <c r="D9" s="57">
        <v>4</v>
      </c>
      <c r="E9" s="306">
        <v>40</v>
      </c>
      <c r="F9" s="58">
        <f t="shared" ref="F9:F31" si="0">(E9-D9)</f>
        <v>36</v>
      </c>
      <c r="G9" s="67" t="s">
        <v>26</v>
      </c>
      <c r="J9" s="68"/>
      <c r="K9" s="246" t="s">
        <v>29</v>
      </c>
      <c r="L9" s="246"/>
      <c r="M9" s="246"/>
      <c r="N9" s="246"/>
      <c r="O9" s="246"/>
      <c r="P9" s="246"/>
      <c r="Q9" s="246"/>
      <c r="R9" s="246"/>
      <c r="S9" s="246"/>
      <c r="T9" s="68"/>
      <c r="U9" s="68"/>
      <c r="V9" s="68"/>
      <c r="W9" s="68"/>
    </row>
    <row r="10" spans="1:23" ht="18" customHeight="1" thickBot="1">
      <c r="A10" s="54" t="s">
        <v>161</v>
      </c>
      <c r="B10" s="32" t="s">
        <v>71</v>
      </c>
      <c r="C10" s="33">
        <v>41137</v>
      </c>
      <c r="D10" s="57">
        <v>12</v>
      </c>
      <c r="E10" s="306">
        <v>42</v>
      </c>
      <c r="F10" s="58">
        <f t="shared" si="0"/>
        <v>30</v>
      </c>
      <c r="G10" s="65" t="s">
        <v>27</v>
      </c>
      <c r="J10" s="69" t="s">
        <v>0</v>
      </c>
      <c r="K10" s="69">
        <v>1</v>
      </c>
      <c r="L10" s="69">
        <v>2</v>
      </c>
      <c r="M10" s="69">
        <v>3</v>
      </c>
      <c r="N10" s="69">
        <v>4</v>
      </c>
      <c r="O10" s="69">
        <v>5</v>
      </c>
      <c r="P10" s="69">
        <v>6</v>
      </c>
      <c r="Q10" s="69">
        <v>7</v>
      </c>
      <c r="R10" s="69">
        <v>8</v>
      </c>
      <c r="S10" s="69">
        <v>9</v>
      </c>
      <c r="T10" s="70" t="s">
        <v>28</v>
      </c>
      <c r="U10" s="69" t="s">
        <v>4</v>
      </c>
      <c r="V10" s="69" t="s">
        <v>30</v>
      </c>
      <c r="W10" s="69" t="s">
        <v>31</v>
      </c>
    </row>
    <row r="11" spans="1:23" ht="18" customHeight="1">
      <c r="A11" s="54" t="s">
        <v>163</v>
      </c>
      <c r="B11" s="32" t="s">
        <v>260</v>
      </c>
      <c r="C11" s="33">
        <v>41174</v>
      </c>
      <c r="D11" s="57">
        <v>10</v>
      </c>
      <c r="E11" s="18">
        <v>43</v>
      </c>
      <c r="F11" s="58">
        <f t="shared" si="0"/>
        <v>33</v>
      </c>
      <c r="J11" s="71"/>
      <c r="K11" s="72"/>
      <c r="L11" s="72"/>
      <c r="M11" s="72"/>
      <c r="N11" s="73"/>
      <c r="O11" s="73"/>
      <c r="P11" s="73"/>
      <c r="Q11" s="73"/>
      <c r="R11" s="73"/>
      <c r="S11" s="73"/>
      <c r="T11" s="74"/>
      <c r="U11" s="72">
        <f>T11</f>
        <v>0</v>
      </c>
      <c r="V11" s="73">
        <f>SUM(N11:S11)-D11*0.6</f>
        <v>-6</v>
      </c>
      <c r="W11" s="72">
        <f>SUM(Q11:S11)-D11*0.3</f>
        <v>-3</v>
      </c>
    </row>
    <row r="12" spans="1:23" ht="18" customHeight="1">
      <c r="A12" s="54" t="s">
        <v>162</v>
      </c>
      <c r="B12" s="32" t="s">
        <v>63</v>
      </c>
      <c r="C12" s="33">
        <v>41123</v>
      </c>
      <c r="D12" s="57">
        <v>9</v>
      </c>
      <c r="E12" s="18">
        <v>43</v>
      </c>
      <c r="F12" s="58">
        <f t="shared" si="0"/>
        <v>34</v>
      </c>
      <c r="J12" s="71"/>
      <c r="K12" s="72"/>
      <c r="L12" s="72"/>
      <c r="M12" s="72"/>
      <c r="N12" s="73"/>
      <c r="O12" s="73"/>
      <c r="P12" s="73"/>
      <c r="Q12" s="73"/>
      <c r="R12" s="73"/>
      <c r="S12" s="73"/>
      <c r="T12" s="74"/>
      <c r="U12" s="72">
        <f>T12</f>
        <v>0</v>
      </c>
      <c r="V12" s="73">
        <f>SUM(N12:S12)-D12*0.6</f>
        <v>-5.3999999999999995</v>
      </c>
      <c r="W12" s="72">
        <f>SUM(Q12:S12)-D12*0.3</f>
        <v>-2.6999999999999997</v>
      </c>
    </row>
    <row r="13" spans="1:23" ht="18" customHeight="1">
      <c r="A13" s="54" t="s">
        <v>160</v>
      </c>
      <c r="B13" s="32" t="s">
        <v>72</v>
      </c>
      <c r="C13" s="33">
        <v>40791</v>
      </c>
      <c r="D13" s="57">
        <v>10</v>
      </c>
      <c r="E13" s="18">
        <v>46</v>
      </c>
      <c r="F13" s="58">
        <f t="shared" si="0"/>
        <v>36</v>
      </c>
    </row>
    <row r="14" spans="1:23" ht="18" customHeight="1">
      <c r="A14" s="54" t="s">
        <v>159</v>
      </c>
      <c r="B14" s="32" t="s">
        <v>72</v>
      </c>
      <c r="C14" s="33">
        <v>41012</v>
      </c>
      <c r="D14" s="57">
        <v>10</v>
      </c>
      <c r="E14" s="18">
        <v>46</v>
      </c>
      <c r="F14" s="58">
        <f t="shared" si="0"/>
        <v>36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8" customHeight="1" thickBot="1">
      <c r="A15" s="54" t="s">
        <v>164</v>
      </c>
      <c r="B15" s="32" t="s">
        <v>75</v>
      </c>
      <c r="C15" s="33">
        <v>41139</v>
      </c>
      <c r="D15" s="57">
        <v>8</v>
      </c>
      <c r="E15" s="18">
        <v>47</v>
      </c>
      <c r="F15" s="58">
        <f t="shared" si="0"/>
        <v>39</v>
      </c>
      <c r="G15" s="75"/>
    </row>
    <row r="16" spans="1:23" ht="18" customHeight="1" thickBot="1">
      <c r="A16" s="54" t="s">
        <v>158</v>
      </c>
      <c r="B16" s="32" t="s">
        <v>72</v>
      </c>
      <c r="C16" s="33">
        <v>41031</v>
      </c>
      <c r="D16" s="57">
        <v>19</v>
      </c>
      <c r="E16" s="18">
        <v>49</v>
      </c>
      <c r="F16" s="307">
        <f t="shared" si="0"/>
        <v>30</v>
      </c>
      <c r="G16" s="65" t="s">
        <v>17</v>
      </c>
    </row>
    <row r="17" spans="1:8" ht="18" customHeight="1">
      <c r="A17" s="54" t="s">
        <v>156</v>
      </c>
      <c r="B17" s="32" t="s">
        <v>72</v>
      </c>
      <c r="C17" s="33">
        <v>41015</v>
      </c>
      <c r="D17" s="57">
        <v>0</v>
      </c>
      <c r="E17" s="18">
        <v>52</v>
      </c>
      <c r="F17" s="58">
        <f t="shared" si="0"/>
        <v>52</v>
      </c>
    </row>
    <row r="18" spans="1:8" ht="18" customHeight="1">
      <c r="A18" s="54" t="s">
        <v>155</v>
      </c>
      <c r="B18" s="32" t="s">
        <v>264</v>
      </c>
      <c r="C18" s="33">
        <v>41068</v>
      </c>
      <c r="D18" s="57">
        <v>20</v>
      </c>
      <c r="E18" s="18">
        <v>52</v>
      </c>
      <c r="F18" s="58">
        <f t="shared" si="0"/>
        <v>32</v>
      </c>
      <c r="G18" s="75"/>
    </row>
    <row r="19" spans="1:8" ht="18" customHeight="1">
      <c r="A19" s="54" t="s">
        <v>146</v>
      </c>
      <c r="B19" s="32" t="s">
        <v>72</v>
      </c>
      <c r="C19" s="33">
        <v>40957</v>
      </c>
      <c r="D19" s="57">
        <v>0</v>
      </c>
      <c r="E19" s="18">
        <v>52</v>
      </c>
      <c r="F19" s="58">
        <f t="shared" si="0"/>
        <v>52</v>
      </c>
      <c r="G19" s="75"/>
    </row>
    <row r="20" spans="1:8" ht="18" customHeight="1">
      <c r="A20" s="54" t="s">
        <v>157</v>
      </c>
      <c r="B20" s="32" t="s">
        <v>260</v>
      </c>
      <c r="C20" s="33">
        <v>41201</v>
      </c>
      <c r="D20" s="57">
        <v>20</v>
      </c>
      <c r="E20" s="18">
        <v>55</v>
      </c>
      <c r="F20" s="58">
        <f t="shared" si="0"/>
        <v>35</v>
      </c>
      <c r="G20" s="75"/>
    </row>
    <row r="21" spans="1:8" ht="18" customHeight="1">
      <c r="A21" s="54" t="s">
        <v>154</v>
      </c>
      <c r="B21" s="32" t="s">
        <v>72</v>
      </c>
      <c r="C21" s="33">
        <v>40971</v>
      </c>
      <c r="D21" s="57">
        <v>0</v>
      </c>
      <c r="E21" s="18">
        <v>57</v>
      </c>
      <c r="F21" s="58">
        <f t="shared" si="0"/>
        <v>57</v>
      </c>
      <c r="G21" s="75"/>
    </row>
    <row r="22" spans="1:8" ht="18" customHeight="1">
      <c r="A22" s="54" t="s">
        <v>148</v>
      </c>
      <c r="B22" s="32" t="s">
        <v>259</v>
      </c>
      <c r="C22" s="33">
        <v>40869</v>
      </c>
      <c r="D22" s="57">
        <v>0</v>
      </c>
      <c r="E22" s="18">
        <v>61</v>
      </c>
      <c r="F22" s="58">
        <f t="shared" si="0"/>
        <v>61</v>
      </c>
      <c r="G22" s="75"/>
    </row>
    <row r="23" spans="1:8" ht="18" customHeight="1">
      <c r="A23" s="54" t="s">
        <v>152</v>
      </c>
      <c r="B23" s="32" t="s">
        <v>262</v>
      </c>
      <c r="C23" s="33">
        <v>40983</v>
      </c>
      <c r="D23" s="57">
        <v>0</v>
      </c>
      <c r="E23" s="18">
        <v>62</v>
      </c>
      <c r="F23" s="58">
        <f t="shared" si="0"/>
        <v>62</v>
      </c>
      <c r="G23" s="75"/>
    </row>
    <row r="24" spans="1:8" ht="18" customHeight="1">
      <c r="A24" s="54" t="s">
        <v>151</v>
      </c>
      <c r="B24" s="32" t="s">
        <v>263</v>
      </c>
      <c r="C24" s="33">
        <v>40906</v>
      </c>
      <c r="D24" s="57">
        <v>0</v>
      </c>
      <c r="E24" s="18">
        <v>62</v>
      </c>
      <c r="F24" s="58">
        <f t="shared" si="0"/>
        <v>62</v>
      </c>
      <c r="G24" s="75"/>
    </row>
    <row r="25" spans="1:8" ht="18" customHeight="1">
      <c r="A25" s="54" t="s">
        <v>153</v>
      </c>
      <c r="B25" s="32" t="s">
        <v>262</v>
      </c>
      <c r="C25" s="33">
        <v>40954</v>
      </c>
      <c r="D25" s="57">
        <v>20</v>
      </c>
      <c r="E25" s="18">
        <v>63</v>
      </c>
      <c r="F25" s="58">
        <f t="shared" si="0"/>
        <v>43</v>
      </c>
      <c r="G25" s="75"/>
    </row>
    <row r="26" spans="1:8" ht="18" customHeight="1">
      <c r="A26" s="54" t="s">
        <v>147</v>
      </c>
      <c r="B26" s="32" t="s">
        <v>259</v>
      </c>
      <c r="C26" s="33">
        <v>40677</v>
      </c>
      <c r="D26" s="57">
        <v>0</v>
      </c>
      <c r="E26" s="18">
        <v>63</v>
      </c>
      <c r="F26" s="58">
        <f t="shared" si="0"/>
        <v>63</v>
      </c>
      <c r="G26" s="75"/>
    </row>
    <row r="27" spans="1:8" ht="18" customHeight="1">
      <c r="A27" s="54" t="s">
        <v>234</v>
      </c>
      <c r="B27" s="32" t="s">
        <v>262</v>
      </c>
      <c r="C27" s="33">
        <v>41222</v>
      </c>
      <c r="D27" s="57">
        <v>0</v>
      </c>
      <c r="E27" s="18">
        <v>70</v>
      </c>
      <c r="F27" s="58">
        <f t="shared" si="0"/>
        <v>70</v>
      </c>
      <c r="G27" s="75"/>
    </row>
    <row r="28" spans="1:8" ht="18" customHeight="1">
      <c r="A28" s="299" t="s">
        <v>77</v>
      </c>
      <c r="B28" s="32" t="s">
        <v>76</v>
      </c>
      <c r="C28" s="33">
        <v>40969</v>
      </c>
      <c r="D28" s="57">
        <v>14</v>
      </c>
      <c r="E28" s="300" t="s">
        <v>10</v>
      </c>
      <c r="F28" s="128" t="s">
        <v>10</v>
      </c>
      <c r="G28" s="75"/>
    </row>
    <row r="29" spans="1:8" ht="18" customHeight="1">
      <c r="A29" s="299" t="s">
        <v>150</v>
      </c>
      <c r="B29" s="32" t="s">
        <v>72</v>
      </c>
      <c r="C29" s="33">
        <v>41163</v>
      </c>
      <c r="D29" s="57">
        <v>0</v>
      </c>
      <c r="E29" s="300" t="s">
        <v>10</v>
      </c>
      <c r="F29" s="128" t="s">
        <v>10</v>
      </c>
      <c r="G29" s="75"/>
    </row>
    <row r="30" spans="1:8" ht="18" customHeight="1">
      <c r="A30" s="299" t="s">
        <v>149</v>
      </c>
      <c r="B30" s="32" t="s">
        <v>264</v>
      </c>
      <c r="C30" s="33">
        <v>41194</v>
      </c>
      <c r="D30" s="57">
        <v>0</v>
      </c>
      <c r="E30" s="300" t="s">
        <v>10</v>
      </c>
      <c r="F30" s="128" t="s">
        <v>10</v>
      </c>
      <c r="G30" s="75"/>
    </row>
    <row r="31" spans="1:8" ht="18" customHeight="1" thickBot="1">
      <c r="A31" s="301" t="s">
        <v>145</v>
      </c>
      <c r="B31" s="215" t="s">
        <v>264</v>
      </c>
      <c r="C31" s="223">
        <v>41194</v>
      </c>
      <c r="D31" s="224">
        <v>0</v>
      </c>
      <c r="E31" s="303" t="s">
        <v>10</v>
      </c>
      <c r="F31" s="127" t="s">
        <v>10</v>
      </c>
      <c r="G31" s="75"/>
    </row>
    <row r="32" spans="1:8" ht="3" customHeight="1" thickBot="1">
      <c r="B32" s="1"/>
      <c r="C32" s="1"/>
      <c r="D32" s="1"/>
      <c r="E32" s="1"/>
      <c r="F32" s="1"/>
      <c r="G32" s="1"/>
      <c r="H32" s="1"/>
    </row>
    <row r="33" spans="1:10" ht="18" customHeight="1" thickBot="1">
      <c r="A33" s="236" t="s">
        <v>35</v>
      </c>
      <c r="B33" s="237"/>
      <c r="C33" s="237"/>
      <c r="D33" s="237"/>
      <c r="E33" s="237"/>
      <c r="F33" s="238"/>
      <c r="J33"/>
    </row>
    <row r="34" spans="1:10" ht="18" customHeight="1" thickBot="1">
      <c r="A34" s="16" t="s">
        <v>0</v>
      </c>
      <c r="B34" s="55" t="s">
        <v>9</v>
      </c>
      <c r="C34" s="55" t="s">
        <v>21</v>
      </c>
      <c r="D34" s="56" t="s">
        <v>1</v>
      </c>
      <c r="E34" s="4" t="s">
        <v>4</v>
      </c>
      <c r="F34" s="4" t="s">
        <v>5</v>
      </c>
      <c r="J34"/>
    </row>
    <row r="35" spans="1:10" ht="18" customHeight="1" thickBot="1">
      <c r="A35" s="54" t="s">
        <v>177</v>
      </c>
      <c r="B35" s="32" t="s">
        <v>63</v>
      </c>
      <c r="C35" s="33">
        <v>40616</v>
      </c>
      <c r="D35" s="57">
        <v>12</v>
      </c>
      <c r="E35" s="325">
        <v>45</v>
      </c>
      <c r="F35" s="58">
        <f t="shared" ref="F35:F46" si="1">(E35-D35)</f>
        <v>33</v>
      </c>
      <c r="G35" s="65" t="s">
        <v>26</v>
      </c>
      <c r="J35"/>
    </row>
    <row r="36" spans="1:10" ht="18" customHeight="1" thickBot="1">
      <c r="A36" s="54" t="s">
        <v>265</v>
      </c>
      <c r="B36" s="32" t="s">
        <v>72</v>
      </c>
      <c r="C36" s="33">
        <v>40917</v>
      </c>
      <c r="D36" s="57">
        <v>16</v>
      </c>
      <c r="E36" s="325">
        <v>46</v>
      </c>
      <c r="F36" s="58">
        <f t="shared" si="1"/>
        <v>30</v>
      </c>
      <c r="G36" s="65" t="s">
        <v>27</v>
      </c>
      <c r="J36"/>
    </row>
    <row r="37" spans="1:10" ht="18" customHeight="1" thickBot="1">
      <c r="A37" s="54" t="s">
        <v>172</v>
      </c>
      <c r="B37" s="32" t="s">
        <v>72</v>
      </c>
      <c r="C37" s="33">
        <v>41082</v>
      </c>
      <c r="D37" s="57">
        <v>22</v>
      </c>
      <c r="E37" s="18">
        <v>47</v>
      </c>
      <c r="F37" s="307">
        <f t="shared" si="1"/>
        <v>25</v>
      </c>
      <c r="G37" s="65" t="s">
        <v>17</v>
      </c>
    </row>
    <row r="38" spans="1:10" ht="18" customHeight="1">
      <c r="A38" s="54" t="s">
        <v>173</v>
      </c>
      <c r="B38" s="32" t="s">
        <v>259</v>
      </c>
      <c r="C38" s="33">
        <v>41129</v>
      </c>
      <c r="D38" s="57">
        <v>24</v>
      </c>
      <c r="E38" s="18">
        <v>49</v>
      </c>
      <c r="F38" s="58">
        <f t="shared" si="1"/>
        <v>25</v>
      </c>
      <c r="J38"/>
    </row>
    <row r="39" spans="1:10" ht="18" customHeight="1">
      <c r="A39" s="54" t="s">
        <v>168</v>
      </c>
      <c r="B39" s="32" t="s">
        <v>72</v>
      </c>
      <c r="C39" s="33">
        <v>40858</v>
      </c>
      <c r="D39" s="57">
        <v>0</v>
      </c>
      <c r="E39" s="18">
        <v>59</v>
      </c>
      <c r="F39" s="58">
        <f t="shared" si="1"/>
        <v>59</v>
      </c>
      <c r="J39"/>
    </row>
    <row r="40" spans="1:10" ht="18" customHeight="1">
      <c r="A40" s="54" t="s">
        <v>166</v>
      </c>
      <c r="B40" s="32" t="s">
        <v>259</v>
      </c>
      <c r="C40" s="33">
        <v>40639</v>
      </c>
      <c r="D40" s="57">
        <v>0</v>
      </c>
      <c r="E40" s="18">
        <v>65</v>
      </c>
      <c r="F40" s="58">
        <f t="shared" si="1"/>
        <v>65</v>
      </c>
      <c r="G40" s="1"/>
      <c r="H40" s="1"/>
    </row>
    <row r="41" spans="1:10" ht="18" customHeight="1">
      <c r="A41" s="54" t="s">
        <v>167</v>
      </c>
      <c r="B41" s="32" t="s">
        <v>264</v>
      </c>
      <c r="C41" s="33">
        <v>40833</v>
      </c>
      <c r="D41" s="57">
        <v>0</v>
      </c>
      <c r="E41" s="18">
        <v>67</v>
      </c>
      <c r="F41" s="58">
        <f t="shared" si="1"/>
        <v>67</v>
      </c>
      <c r="G41" s="1"/>
      <c r="H41" s="1"/>
    </row>
    <row r="42" spans="1:10" ht="18" customHeight="1">
      <c r="A42" s="54" t="s">
        <v>175</v>
      </c>
      <c r="B42" s="32" t="s">
        <v>63</v>
      </c>
      <c r="C42" s="33">
        <v>41055</v>
      </c>
      <c r="D42" s="57">
        <v>21</v>
      </c>
      <c r="E42" s="18">
        <v>68</v>
      </c>
      <c r="F42" s="58">
        <f t="shared" si="1"/>
        <v>47</v>
      </c>
      <c r="G42" s="1"/>
      <c r="H42" s="1"/>
    </row>
    <row r="43" spans="1:10" ht="18" customHeight="1">
      <c r="A43" s="54" t="s">
        <v>170</v>
      </c>
      <c r="B43" s="32" t="s">
        <v>263</v>
      </c>
      <c r="C43" s="33">
        <v>40867</v>
      </c>
      <c r="D43" s="57">
        <v>0</v>
      </c>
      <c r="E43" s="18">
        <v>70</v>
      </c>
      <c r="F43" s="58">
        <f t="shared" si="1"/>
        <v>70</v>
      </c>
    </row>
    <row r="44" spans="1:10" ht="18" customHeight="1">
      <c r="A44" s="54" t="s">
        <v>169</v>
      </c>
      <c r="B44" s="32" t="s">
        <v>259</v>
      </c>
      <c r="C44" s="33">
        <v>40998</v>
      </c>
      <c r="D44" s="57">
        <v>0</v>
      </c>
      <c r="E44" s="18">
        <v>71</v>
      </c>
      <c r="F44" s="58">
        <f t="shared" si="1"/>
        <v>71</v>
      </c>
    </row>
    <row r="45" spans="1:10" ht="18" customHeight="1">
      <c r="A45" s="299" t="s">
        <v>174</v>
      </c>
      <c r="B45" s="32" t="s">
        <v>263</v>
      </c>
      <c r="C45" s="33">
        <v>40984</v>
      </c>
      <c r="D45" s="57">
        <v>16</v>
      </c>
      <c r="E45" s="300" t="s">
        <v>10</v>
      </c>
      <c r="F45" s="128" t="s">
        <v>10</v>
      </c>
    </row>
    <row r="46" spans="1:10" ht="18" customHeight="1" thickBot="1">
      <c r="A46" s="301" t="s">
        <v>171</v>
      </c>
      <c r="B46" s="215" t="s">
        <v>72</v>
      </c>
      <c r="C46" s="223">
        <v>41086</v>
      </c>
      <c r="D46" s="224">
        <v>0</v>
      </c>
      <c r="E46" s="303" t="s">
        <v>10</v>
      </c>
      <c r="F46" s="127" t="s">
        <v>10</v>
      </c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</sheetData>
  <sortState xmlns:xlrd2="http://schemas.microsoft.com/office/spreadsheetml/2017/richdata2" ref="A35:E46">
    <sortCondition ref="E35:E46"/>
  </sortState>
  <mergeCells count="9">
    <mergeCell ref="K9:S9"/>
    <mergeCell ref="A33:F33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topLeftCell="A37" zoomScale="70" workbookViewId="0">
      <selection activeCell="A49" sqref="A49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31" t="str">
        <f>JUV!A1</f>
        <v>MAR DEL PLATA GOLF CLUB</v>
      </c>
      <c r="B1" s="231"/>
      <c r="C1" s="231"/>
      <c r="D1" s="231"/>
      <c r="E1" s="231"/>
      <c r="F1" s="231"/>
    </row>
    <row r="2" spans="1:7" ht="23.25">
      <c r="A2" s="235" t="str">
        <f>JUV!A2</f>
        <v>CANCHA NUEVA</v>
      </c>
      <c r="B2" s="235"/>
      <c r="C2" s="235"/>
      <c r="D2" s="235"/>
      <c r="E2" s="235"/>
      <c r="F2" s="235"/>
    </row>
    <row r="3" spans="1:7" ht="19.5">
      <c r="A3" s="232" t="s">
        <v>7</v>
      </c>
      <c r="B3" s="232"/>
      <c r="C3" s="232"/>
      <c r="D3" s="232"/>
      <c r="E3" s="232"/>
      <c r="F3" s="232"/>
    </row>
    <row r="4" spans="1:7" ht="26.25">
      <c r="A4" s="233" t="str">
        <f>ALBATROS!A4</f>
        <v>12° FECHA DEL RANKING</v>
      </c>
      <c r="B4" s="233"/>
      <c r="C4" s="233"/>
      <c r="D4" s="233"/>
      <c r="E4" s="233"/>
      <c r="F4" s="233"/>
    </row>
    <row r="5" spans="1:7" ht="19.5">
      <c r="A5" s="234" t="s">
        <v>14</v>
      </c>
      <c r="B5" s="234"/>
      <c r="C5" s="234"/>
      <c r="D5" s="234"/>
      <c r="E5" s="234"/>
      <c r="F5" s="234"/>
    </row>
    <row r="6" spans="1:7" ht="19.5">
      <c r="A6" s="227" t="str">
        <f>JUV!A6</f>
        <v>DOMINGO 13 DE NOVIEMBRE DE 2022</v>
      </c>
      <c r="B6" s="227"/>
      <c r="C6" s="227"/>
      <c r="D6" s="227"/>
      <c r="E6" s="227"/>
      <c r="F6" s="227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43" t="s">
        <v>37</v>
      </c>
      <c r="B8" s="244"/>
      <c r="C8" s="244"/>
      <c r="D8" s="244"/>
      <c r="E8" s="244"/>
      <c r="F8" s="245"/>
      <c r="G8" s="77"/>
    </row>
    <row r="9" spans="1:7" s="51" customFormat="1" ht="20.25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82"/>
    </row>
    <row r="10" spans="1:7" ht="20.25" thickBot="1">
      <c r="A10" s="54" t="s">
        <v>181</v>
      </c>
      <c r="B10" s="32" t="s">
        <v>75</v>
      </c>
      <c r="C10" s="33">
        <v>41277</v>
      </c>
      <c r="D10" s="57">
        <v>-1</v>
      </c>
      <c r="E10" s="306">
        <v>35</v>
      </c>
      <c r="F10" s="58">
        <f>(E10-D10)</f>
        <v>36</v>
      </c>
      <c r="G10" s="83" t="s">
        <v>26</v>
      </c>
    </row>
    <row r="11" spans="1:7" ht="20.25" thickBot="1">
      <c r="A11" s="54" t="s">
        <v>180</v>
      </c>
      <c r="B11" s="32" t="s">
        <v>72</v>
      </c>
      <c r="C11" s="33">
        <v>41730</v>
      </c>
      <c r="D11" s="57">
        <v>7</v>
      </c>
      <c r="E11" s="306">
        <v>40</v>
      </c>
      <c r="F11" s="58">
        <f>(E11-D11)</f>
        <v>33</v>
      </c>
      <c r="G11" s="84" t="s">
        <v>27</v>
      </c>
    </row>
    <row r="12" spans="1:7" ht="19.5">
      <c r="A12" s="54" t="s">
        <v>184</v>
      </c>
      <c r="B12" s="32" t="s">
        <v>266</v>
      </c>
      <c r="C12" s="33">
        <v>42587</v>
      </c>
      <c r="D12" s="57">
        <v>0</v>
      </c>
      <c r="E12" s="18">
        <v>44</v>
      </c>
      <c r="F12" s="58">
        <f>(E12-D12)</f>
        <v>44</v>
      </c>
    </row>
    <row r="13" spans="1:7" ht="19.5">
      <c r="A13" s="54" t="s">
        <v>199</v>
      </c>
      <c r="B13" s="32" t="s">
        <v>259</v>
      </c>
      <c r="C13" s="33">
        <v>41498</v>
      </c>
      <c r="D13" s="57">
        <v>0</v>
      </c>
      <c r="E13" s="18">
        <v>45</v>
      </c>
      <c r="F13" s="58">
        <f>(E13-D13)</f>
        <v>45</v>
      </c>
    </row>
    <row r="14" spans="1:7" ht="20.25" thickBot="1">
      <c r="A14" s="54" t="s">
        <v>179</v>
      </c>
      <c r="B14" s="32" t="s">
        <v>263</v>
      </c>
      <c r="C14" s="33">
        <v>41592</v>
      </c>
      <c r="D14" s="57">
        <v>15</v>
      </c>
      <c r="E14" s="18">
        <v>46</v>
      </c>
      <c r="F14" s="58">
        <f>(E14-D14)</f>
        <v>31</v>
      </c>
    </row>
    <row r="15" spans="1:7" ht="20.25" thickBot="1">
      <c r="A15" s="54" t="s">
        <v>187</v>
      </c>
      <c r="B15" s="32" t="s">
        <v>260</v>
      </c>
      <c r="C15" s="33">
        <v>41428</v>
      </c>
      <c r="D15" s="57">
        <v>19</v>
      </c>
      <c r="E15" s="18">
        <v>46</v>
      </c>
      <c r="F15" s="58">
        <f>(E15-D15)</f>
        <v>27</v>
      </c>
      <c r="G15" s="83" t="s">
        <v>17</v>
      </c>
    </row>
    <row r="16" spans="1:7" ht="18" customHeight="1">
      <c r="A16" s="54" t="s">
        <v>203</v>
      </c>
      <c r="B16" s="32" t="s">
        <v>259</v>
      </c>
      <c r="C16" s="33">
        <v>41881</v>
      </c>
      <c r="D16" s="57">
        <v>0</v>
      </c>
      <c r="E16" s="18">
        <v>46</v>
      </c>
      <c r="F16" s="58">
        <f>(E16-D16)</f>
        <v>46</v>
      </c>
    </row>
    <row r="17" spans="1:6" ht="18" customHeight="1">
      <c r="A17" s="54" t="s">
        <v>188</v>
      </c>
      <c r="B17" s="32" t="s">
        <v>260</v>
      </c>
      <c r="C17" s="33">
        <v>41571</v>
      </c>
      <c r="D17" s="57">
        <v>0</v>
      </c>
      <c r="E17" s="18">
        <v>50</v>
      </c>
      <c r="F17" s="58">
        <f>(E17-D17)</f>
        <v>50</v>
      </c>
    </row>
    <row r="18" spans="1:6" ht="18" customHeight="1">
      <c r="A18" s="54" t="s">
        <v>183</v>
      </c>
      <c r="B18" s="32" t="s">
        <v>263</v>
      </c>
      <c r="C18" s="33">
        <v>41775</v>
      </c>
      <c r="D18" s="57">
        <v>11</v>
      </c>
      <c r="E18" s="18">
        <v>51</v>
      </c>
      <c r="F18" s="58">
        <f>(E18-D18)</f>
        <v>40</v>
      </c>
    </row>
    <row r="19" spans="1:6" ht="18" customHeight="1">
      <c r="A19" s="54" t="s">
        <v>192</v>
      </c>
      <c r="B19" s="32" t="s">
        <v>72</v>
      </c>
      <c r="C19" s="33">
        <v>41954</v>
      </c>
      <c r="D19" s="57">
        <v>0</v>
      </c>
      <c r="E19" s="300">
        <v>51</v>
      </c>
      <c r="F19" s="58">
        <f>(E19-D19)</f>
        <v>51</v>
      </c>
    </row>
    <row r="20" spans="1:6" ht="18" customHeight="1">
      <c r="A20" s="54" t="s">
        <v>189</v>
      </c>
      <c r="B20" s="32" t="s">
        <v>260</v>
      </c>
      <c r="C20" s="33">
        <v>42256</v>
      </c>
      <c r="D20" s="57">
        <v>0</v>
      </c>
      <c r="E20" s="18">
        <v>52</v>
      </c>
      <c r="F20" s="58">
        <f>(E20-D20)</f>
        <v>52</v>
      </c>
    </row>
    <row r="21" spans="1:6" ht="18" customHeight="1">
      <c r="A21" s="54" t="s">
        <v>194</v>
      </c>
      <c r="B21" s="32" t="s">
        <v>76</v>
      </c>
      <c r="C21" s="33">
        <v>41754</v>
      </c>
      <c r="D21" s="57">
        <v>0</v>
      </c>
      <c r="E21" s="18">
        <v>52</v>
      </c>
      <c r="F21" s="58">
        <f>(E21-D21)</f>
        <v>52</v>
      </c>
    </row>
    <row r="22" spans="1:6" ht="18" customHeight="1">
      <c r="A22" s="54" t="s">
        <v>267</v>
      </c>
      <c r="B22" s="32" t="s">
        <v>263</v>
      </c>
      <c r="C22" s="33">
        <v>41387</v>
      </c>
      <c r="D22" s="57">
        <v>14</v>
      </c>
      <c r="E22" s="18">
        <v>53</v>
      </c>
      <c r="F22" s="58">
        <f>(E22-D22)</f>
        <v>39</v>
      </c>
    </row>
    <row r="23" spans="1:6" ht="18" customHeight="1">
      <c r="A23" s="54" t="s">
        <v>191</v>
      </c>
      <c r="B23" s="32" t="s">
        <v>75</v>
      </c>
      <c r="C23" s="33">
        <v>41569</v>
      </c>
      <c r="D23" s="57">
        <v>16</v>
      </c>
      <c r="E23" s="18">
        <v>53</v>
      </c>
      <c r="F23" s="58">
        <f>(E23-D23)</f>
        <v>37</v>
      </c>
    </row>
    <row r="24" spans="1:6" ht="18" customHeight="1">
      <c r="A24" s="54" t="s">
        <v>193</v>
      </c>
      <c r="B24" s="32" t="s">
        <v>260</v>
      </c>
      <c r="C24" s="33">
        <v>41808</v>
      </c>
      <c r="D24" s="57">
        <v>0</v>
      </c>
      <c r="E24" s="18">
        <v>55</v>
      </c>
      <c r="F24" s="58">
        <f>(E24-D24)</f>
        <v>55</v>
      </c>
    </row>
    <row r="25" spans="1:6" ht="18" customHeight="1">
      <c r="A25" s="54" t="s">
        <v>198</v>
      </c>
      <c r="B25" s="32" t="s">
        <v>259</v>
      </c>
      <c r="C25" s="33">
        <v>41764</v>
      </c>
      <c r="D25" s="57">
        <v>0</v>
      </c>
      <c r="E25" s="18">
        <v>56</v>
      </c>
      <c r="F25" s="58">
        <f>(E25-D25)</f>
        <v>56</v>
      </c>
    </row>
    <row r="26" spans="1:6" ht="18" customHeight="1">
      <c r="A26" s="54" t="s">
        <v>190</v>
      </c>
      <c r="B26" s="32" t="s">
        <v>75</v>
      </c>
      <c r="C26" s="33">
        <v>41409</v>
      </c>
      <c r="D26" s="57">
        <v>16</v>
      </c>
      <c r="E26" s="18">
        <v>58</v>
      </c>
      <c r="F26" s="58">
        <f>(E26-D26)</f>
        <v>42</v>
      </c>
    </row>
    <row r="27" spans="1:6" ht="18" customHeight="1">
      <c r="A27" s="54" t="s">
        <v>201</v>
      </c>
      <c r="B27" s="32" t="s">
        <v>263</v>
      </c>
      <c r="C27" s="33">
        <v>41414</v>
      </c>
      <c r="D27" s="57">
        <v>0</v>
      </c>
      <c r="E27" s="18">
        <v>60</v>
      </c>
      <c r="F27" s="58">
        <f>(E27-D27)</f>
        <v>60</v>
      </c>
    </row>
    <row r="28" spans="1:6" ht="18" customHeight="1">
      <c r="A28" s="54" t="s">
        <v>195</v>
      </c>
      <c r="B28" s="32" t="s">
        <v>259</v>
      </c>
      <c r="C28" s="33">
        <v>41620</v>
      </c>
      <c r="D28" s="57">
        <v>0</v>
      </c>
      <c r="E28" s="18">
        <v>63</v>
      </c>
      <c r="F28" s="58">
        <f>(E28-D28)</f>
        <v>63</v>
      </c>
    </row>
    <row r="29" spans="1:6" ht="18" customHeight="1">
      <c r="A29" s="54" t="s">
        <v>202</v>
      </c>
      <c r="B29" s="32" t="s">
        <v>75</v>
      </c>
      <c r="C29" s="33">
        <v>42138</v>
      </c>
      <c r="D29" s="57">
        <v>0</v>
      </c>
      <c r="E29" s="18">
        <v>64</v>
      </c>
      <c r="F29" s="58">
        <f>(E29-D29)</f>
        <v>64</v>
      </c>
    </row>
    <row r="30" spans="1:6" ht="18" customHeight="1">
      <c r="A30" s="54" t="s">
        <v>196</v>
      </c>
      <c r="B30" s="32" t="s">
        <v>259</v>
      </c>
      <c r="C30" s="33">
        <v>41620</v>
      </c>
      <c r="D30" s="57">
        <v>0</v>
      </c>
      <c r="E30" s="18">
        <v>69</v>
      </c>
      <c r="F30" s="58">
        <f>(E30-D30)</f>
        <v>69</v>
      </c>
    </row>
    <row r="31" spans="1:6" ht="18" customHeight="1">
      <c r="A31" s="54" t="s">
        <v>186</v>
      </c>
      <c r="B31" s="32" t="s">
        <v>260</v>
      </c>
      <c r="C31" s="33">
        <v>42060</v>
      </c>
      <c r="D31" s="57">
        <v>0</v>
      </c>
      <c r="E31" s="18">
        <v>70</v>
      </c>
      <c r="F31" s="58">
        <f>(E31-D31)</f>
        <v>70</v>
      </c>
    </row>
    <row r="32" spans="1:6" ht="18" customHeight="1">
      <c r="A32" s="299" t="s">
        <v>182</v>
      </c>
      <c r="B32" s="32" t="s">
        <v>71</v>
      </c>
      <c r="C32" s="33">
        <v>41308</v>
      </c>
      <c r="D32" s="57">
        <v>0</v>
      </c>
      <c r="E32" s="300" t="s">
        <v>10</v>
      </c>
      <c r="F32" s="128" t="s">
        <v>10</v>
      </c>
    </row>
    <row r="33" spans="1:7" ht="18" customHeight="1">
      <c r="A33" s="299" t="s">
        <v>197</v>
      </c>
      <c r="B33" s="32" t="s">
        <v>72</v>
      </c>
      <c r="C33" s="33">
        <v>42121</v>
      </c>
      <c r="D33" s="57">
        <v>0</v>
      </c>
      <c r="E33" s="300" t="s">
        <v>10</v>
      </c>
      <c r="F33" s="128" t="s">
        <v>10</v>
      </c>
    </row>
    <row r="34" spans="1:7" ht="18" customHeight="1" thickBot="1">
      <c r="A34" s="301" t="s">
        <v>200</v>
      </c>
      <c r="B34" s="215" t="s">
        <v>259</v>
      </c>
      <c r="C34" s="223">
        <v>41434</v>
      </c>
      <c r="D34" s="224">
        <v>0</v>
      </c>
      <c r="E34" s="303" t="s">
        <v>10</v>
      </c>
      <c r="F34" s="127" t="s">
        <v>10</v>
      </c>
    </row>
    <row r="35" spans="1:7" ht="19.5" thickBot="1">
      <c r="A35" s="85"/>
      <c r="B35" s="86"/>
      <c r="C35" s="87"/>
      <c r="D35" s="88"/>
      <c r="E35" s="1"/>
      <c r="F35" s="1"/>
    </row>
    <row r="36" spans="1:7" ht="20.25" thickBot="1">
      <c r="A36" s="251" t="s">
        <v>36</v>
      </c>
      <c r="B36" s="252"/>
      <c r="C36" s="252"/>
      <c r="D36" s="252"/>
      <c r="E36" s="252"/>
      <c r="F36" s="253"/>
      <c r="G36" s="77"/>
    </row>
    <row r="37" spans="1:7" ht="20.25" thickBot="1">
      <c r="A37" s="78" t="s">
        <v>0</v>
      </c>
      <c r="B37" s="79" t="s">
        <v>9</v>
      </c>
      <c r="C37" s="79" t="s">
        <v>21</v>
      </c>
      <c r="D37" s="80" t="s">
        <v>1</v>
      </c>
      <c r="E37" s="81" t="s">
        <v>4</v>
      </c>
      <c r="F37" s="81" t="s">
        <v>5</v>
      </c>
      <c r="G37" s="77"/>
    </row>
    <row r="38" spans="1:7" ht="20.25" thickBot="1">
      <c r="A38" s="54" t="s">
        <v>207</v>
      </c>
      <c r="B38" s="32" t="s">
        <v>63</v>
      </c>
      <c r="C38" s="33">
        <v>41423</v>
      </c>
      <c r="D38" s="57">
        <v>22</v>
      </c>
      <c r="E38" s="306">
        <v>47</v>
      </c>
      <c r="F38" s="58">
        <f>(E38-D38)</f>
        <v>25</v>
      </c>
      <c r="G38" s="83" t="s">
        <v>26</v>
      </c>
    </row>
    <row r="39" spans="1:7" ht="20.25" thickBot="1">
      <c r="A39" s="54" t="s">
        <v>209</v>
      </c>
      <c r="B39" s="32" t="s">
        <v>76</v>
      </c>
      <c r="C39" s="33">
        <v>41461</v>
      </c>
      <c r="D39" s="57">
        <v>11</v>
      </c>
      <c r="E39" s="306">
        <v>49</v>
      </c>
      <c r="F39" s="58">
        <f>(E39-D39)</f>
        <v>38</v>
      </c>
      <c r="G39" s="84" t="s">
        <v>27</v>
      </c>
    </row>
    <row r="40" spans="1:7" ht="19.5">
      <c r="A40" s="54" t="s">
        <v>208</v>
      </c>
      <c r="B40" s="32" t="s">
        <v>262</v>
      </c>
      <c r="C40" s="33">
        <v>41885</v>
      </c>
      <c r="D40" s="57">
        <v>0</v>
      </c>
      <c r="E40" s="18">
        <v>51</v>
      </c>
      <c r="F40" s="58">
        <f>(E40-D40)</f>
        <v>51</v>
      </c>
    </row>
    <row r="41" spans="1:7" ht="20.25" thickBot="1">
      <c r="A41" s="54" t="s">
        <v>206</v>
      </c>
      <c r="B41" s="32" t="s">
        <v>75</v>
      </c>
      <c r="C41" s="33">
        <v>41592</v>
      </c>
      <c r="D41" s="57">
        <v>0</v>
      </c>
      <c r="E41" s="18">
        <v>56</v>
      </c>
      <c r="F41" s="58">
        <f>(E41-D41)</f>
        <v>56</v>
      </c>
    </row>
    <row r="42" spans="1:7" ht="20.25" thickBot="1">
      <c r="A42" s="54" t="s">
        <v>205</v>
      </c>
      <c r="B42" s="32" t="s">
        <v>260</v>
      </c>
      <c r="C42" s="33">
        <v>41369</v>
      </c>
      <c r="D42" s="57">
        <v>22</v>
      </c>
      <c r="E42" s="18">
        <v>58</v>
      </c>
      <c r="F42" s="58">
        <f>(E42-D42)</f>
        <v>36</v>
      </c>
      <c r="G42" s="84" t="s">
        <v>17</v>
      </c>
    </row>
    <row r="43" spans="1:7" ht="20.25" thickBot="1">
      <c r="A43" s="222" t="s">
        <v>204</v>
      </c>
      <c r="B43" s="215" t="s">
        <v>259</v>
      </c>
      <c r="C43" s="223">
        <v>41649</v>
      </c>
      <c r="D43" s="224">
        <v>0</v>
      </c>
      <c r="E43" s="217">
        <v>63</v>
      </c>
      <c r="F43" s="225">
        <f>(E43-D43)</f>
        <v>63</v>
      </c>
    </row>
    <row r="44" spans="1:7">
      <c r="F44" s="1"/>
    </row>
    <row r="45" spans="1:7">
      <c r="F45" s="1"/>
    </row>
    <row r="46" spans="1:7">
      <c r="F46" s="1"/>
    </row>
  </sheetData>
  <sortState xmlns:xlrd2="http://schemas.microsoft.com/office/spreadsheetml/2017/richdata2" ref="A10:F34">
    <sortCondition ref="E10:E34"/>
  </sortState>
  <mergeCells count="8">
    <mergeCell ref="A6:F6"/>
    <mergeCell ref="A8:F8"/>
    <mergeCell ref="A36:F3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31" t="str">
        <f>JUV!A1</f>
        <v>MAR DEL PLATA GOLF CLUB</v>
      </c>
      <c r="B1" s="231"/>
      <c r="C1" s="231"/>
      <c r="D1" s="231"/>
      <c r="E1" s="231"/>
      <c r="F1" s="231"/>
    </row>
    <row r="2" spans="1:16" ht="23.25">
      <c r="A2" s="235" t="str">
        <f>JUV!A2</f>
        <v>CANCHA NUEVA</v>
      </c>
      <c r="B2" s="235"/>
      <c r="C2" s="235"/>
      <c r="D2" s="235"/>
      <c r="E2" s="235"/>
      <c r="F2" s="235"/>
    </row>
    <row r="3" spans="1:16" ht="19.5">
      <c r="A3" s="232" t="s">
        <v>7</v>
      </c>
      <c r="B3" s="232"/>
      <c r="C3" s="232"/>
      <c r="D3" s="232"/>
      <c r="E3" s="232"/>
      <c r="F3" s="232"/>
    </row>
    <row r="4" spans="1:16" ht="26.25">
      <c r="A4" s="233" t="str">
        <f>ALBATROS!A4</f>
        <v>12° FECHA DEL RANKING</v>
      </c>
      <c r="B4" s="233"/>
      <c r="C4" s="233"/>
      <c r="D4" s="233"/>
      <c r="E4" s="233"/>
      <c r="F4" s="233"/>
    </row>
    <row r="5" spans="1:16" ht="19.5">
      <c r="A5" s="234" t="s">
        <v>14</v>
      </c>
      <c r="B5" s="234"/>
      <c r="C5" s="234"/>
      <c r="D5" s="234"/>
      <c r="E5" s="234"/>
      <c r="F5" s="234"/>
    </row>
    <row r="6" spans="1:16" ht="19.5">
      <c r="A6" s="227" t="str">
        <f>JUV!A6</f>
        <v>DOMINGO 13 DE NOVIEMBRE DE 2022</v>
      </c>
      <c r="B6" s="227"/>
      <c r="C6" s="227"/>
      <c r="D6" s="227"/>
      <c r="E6" s="227"/>
      <c r="F6" s="22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48" t="s">
        <v>25</v>
      </c>
      <c r="B8" s="249"/>
      <c r="C8" s="249"/>
      <c r="D8" s="249"/>
      <c r="E8" s="249"/>
      <c r="F8" s="250"/>
    </row>
    <row r="9" spans="1:16" s="51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4" t="s">
        <v>241</v>
      </c>
      <c r="B10" s="32" t="s">
        <v>259</v>
      </c>
      <c r="C10" s="33">
        <v>38085</v>
      </c>
      <c r="D10" s="57">
        <v>0</v>
      </c>
      <c r="E10" s="306">
        <v>47</v>
      </c>
      <c r="F10" s="58">
        <f>(E10-D10)</f>
        <v>47</v>
      </c>
      <c r="G10" s="65" t="s">
        <v>26</v>
      </c>
      <c r="J10" s="51"/>
      <c r="K10" s="51"/>
      <c r="L10" s="51"/>
      <c r="M10" s="51"/>
    </row>
    <row r="11" spans="1:16" ht="20.25" thickBot="1">
      <c r="A11" s="54" t="s">
        <v>242</v>
      </c>
      <c r="B11" s="32" t="s">
        <v>259</v>
      </c>
      <c r="C11" s="33">
        <v>38531</v>
      </c>
      <c r="D11" s="57">
        <v>16</v>
      </c>
      <c r="E11" s="18">
        <v>48</v>
      </c>
      <c r="F11" s="307">
        <f>(E11-D11)</f>
        <v>32</v>
      </c>
      <c r="G11" s="65" t="s">
        <v>17</v>
      </c>
      <c r="J11" s="51"/>
      <c r="K11" s="51"/>
      <c r="L11" s="51"/>
      <c r="M11" s="51"/>
      <c r="N11" s="51"/>
      <c r="O11" s="51"/>
    </row>
    <row r="12" spans="1:16" ht="19.5">
      <c r="A12" s="54" t="s">
        <v>243</v>
      </c>
      <c r="B12" s="32" t="s">
        <v>72</v>
      </c>
      <c r="C12" s="33">
        <v>39442</v>
      </c>
      <c r="D12" s="57">
        <v>0</v>
      </c>
      <c r="E12" s="18">
        <v>50</v>
      </c>
      <c r="F12" s="58">
        <f>(E12-D12)</f>
        <v>50</v>
      </c>
    </row>
    <row r="13" spans="1:16" ht="19.5">
      <c r="A13" s="54" t="s">
        <v>245</v>
      </c>
      <c r="B13" s="32" t="s">
        <v>259</v>
      </c>
      <c r="C13" s="33">
        <v>39767</v>
      </c>
      <c r="D13" s="57">
        <v>0</v>
      </c>
      <c r="E13" s="18">
        <v>55</v>
      </c>
      <c r="F13" s="58">
        <f>(E13-D13)</f>
        <v>55</v>
      </c>
    </row>
    <row r="14" spans="1:16" ht="19.5">
      <c r="A14" s="54" t="s">
        <v>251</v>
      </c>
      <c r="B14" s="32" t="s">
        <v>259</v>
      </c>
      <c r="C14" s="33">
        <v>38987</v>
      </c>
      <c r="D14" s="57">
        <v>0</v>
      </c>
      <c r="E14" s="18">
        <v>63</v>
      </c>
      <c r="F14" s="58">
        <f>(E14-D14)</f>
        <v>63</v>
      </c>
    </row>
    <row r="15" spans="1:16" ht="19.5">
      <c r="A15" s="54" t="s">
        <v>249</v>
      </c>
      <c r="B15" s="32" t="s">
        <v>259</v>
      </c>
      <c r="C15" s="33">
        <v>39291</v>
      </c>
      <c r="D15" s="57">
        <v>0</v>
      </c>
      <c r="E15" s="18">
        <v>63</v>
      </c>
      <c r="F15" s="58">
        <f>(E15-D15)</f>
        <v>63</v>
      </c>
    </row>
    <row r="16" spans="1:16" ht="19.5">
      <c r="A16" s="54" t="s">
        <v>244</v>
      </c>
      <c r="B16" s="32" t="s">
        <v>259</v>
      </c>
      <c r="C16" s="33">
        <v>39580</v>
      </c>
      <c r="D16" s="57">
        <v>0</v>
      </c>
      <c r="E16" s="18">
        <v>73</v>
      </c>
      <c r="F16" s="58">
        <f>(E16-D16)</f>
        <v>73</v>
      </c>
    </row>
    <row r="17" spans="1:6" ht="19.5">
      <c r="A17" s="54" t="s">
        <v>248</v>
      </c>
      <c r="B17" s="32" t="s">
        <v>72</v>
      </c>
      <c r="C17" s="33">
        <v>38334</v>
      </c>
      <c r="D17" s="57">
        <v>0</v>
      </c>
      <c r="E17" s="18">
        <v>74</v>
      </c>
      <c r="F17" s="58">
        <f>(E17-D17)</f>
        <v>74</v>
      </c>
    </row>
    <row r="18" spans="1:6" ht="19.5">
      <c r="A18" s="54" t="s">
        <v>250</v>
      </c>
      <c r="B18" s="32" t="s">
        <v>259</v>
      </c>
      <c r="C18" s="33">
        <v>39121</v>
      </c>
      <c r="D18" s="57">
        <v>0</v>
      </c>
      <c r="E18" s="18">
        <v>74</v>
      </c>
      <c r="F18" s="58">
        <f>(E18-D18)</f>
        <v>74</v>
      </c>
    </row>
    <row r="19" spans="1:6" ht="19.5">
      <c r="A19" s="54" t="s">
        <v>240</v>
      </c>
      <c r="B19" s="32" t="s">
        <v>259</v>
      </c>
      <c r="C19" s="33">
        <v>38889</v>
      </c>
      <c r="D19" s="57">
        <v>0</v>
      </c>
      <c r="E19" s="18">
        <v>75</v>
      </c>
      <c r="F19" s="58">
        <f>(E19-D19)</f>
        <v>75</v>
      </c>
    </row>
    <row r="20" spans="1:6" ht="20.25" thickBot="1">
      <c r="A20" s="301" t="s">
        <v>246</v>
      </c>
      <c r="B20" s="215" t="s">
        <v>262</v>
      </c>
      <c r="C20" s="223">
        <v>39780</v>
      </c>
      <c r="D20" s="302" t="s">
        <v>10</v>
      </c>
      <c r="E20" s="303" t="s">
        <v>10</v>
      </c>
      <c r="F20" s="127" t="s">
        <v>10</v>
      </c>
    </row>
    <row r="21" spans="1:6">
      <c r="F21" s="1"/>
    </row>
    <row r="22" spans="1:6">
      <c r="F22" s="1"/>
    </row>
    <row r="23" spans="1:6">
      <c r="F23" s="1"/>
    </row>
    <row r="24" spans="1:6">
      <c r="F24" s="1"/>
    </row>
    <row r="25" spans="1:6">
      <c r="F25" s="1"/>
    </row>
    <row r="26" spans="1:6">
      <c r="F26" s="1"/>
    </row>
    <row r="27" spans="1:6">
      <c r="F27" s="1"/>
    </row>
    <row r="28" spans="1:6">
      <c r="F28" s="1"/>
    </row>
    <row r="29" spans="1:6">
      <c r="F29" s="1"/>
    </row>
    <row r="30" spans="1:6">
      <c r="F30" s="1"/>
    </row>
    <row r="31" spans="1:6">
      <c r="F31" s="1"/>
    </row>
    <row r="32" spans="1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</sheetData>
  <sortState xmlns:xlrd2="http://schemas.microsoft.com/office/spreadsheetml/2017/richdata2" ref="A10:F20">
    <sortCondition ref="E10:E2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31"/>
      <c r="B1" s="231"/>
      <c r="C1" s="231"/>
    </row>
    <row r="2" spans="1:4" ht="23.25">
      <c r="A2" s="235" t="str">
        <f>JUV!A2</f>
        <v>CANCHA NUEVA</v>
      </c>
      <c r="B2" s="235"/>
      <c r="C2" s="235"/>
    </row>
    <row r="3" spans="1:4">
      <c r="A3" s="254" t="s">
        <v>7</v>
      </c>
      <c r="B3" s="254"/>
      <c r="C3" s="254"/>
    </row>
    <row r="4" spans="1:4" ht="26.25">
      <c r="A4" s="233" t="str">
        <f>PROMOCIONALES!A4</f>
        <v>12° FECHA DEL RANKING</v>
      </c>
      <c r="B4" s="233"/>
      <c r="C4" s="233"/>
    </row>
    <row r="5" spans="1:4" ht="19.5">
      <c r="A5" s="234" t="s">
        <v>19</v>
      </c>
      <c r="B5" s="234"/>
      <c r="C5" s="234"/>
    </row>
    <row r="6" spans="1:4" ht="19.5">
      <c r="A6" s="227" t="str">
        <f>JUV!A6</f>
        <v>DOMINGO 13 DE NOVIEMBRE DE 2022</v>
      </c>
      <c r="B6" s="227"/>
      <c r="C6" s="227"/>
    </row>
    <row r="7" spans="1:4" ht="20.25" thickBot="1">
      <c r="A7" s="6"/>
      <c r="B7" s="6"/>
      <c r="C7" s="6"/>
    </row>
    <row r="8" spans="1:4" ht="20.25" thickBot="1">
      <c r="A8" s="248" t="s">
        <v>13</v>
      </c>
      <c r="B8" s="249"/>
      <c r="C8" s="250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7"/>
    </row>
    <row r="10" spans="1:4" ht="18" customHeight="1" thickBot="1">
      <c r="A10" s="34" t="s">
        <v>224</v>
      </c>
      <c r="B10" s="92" t="s">
        <v>63</v>
      </c>
      <c r="C10" s="93">
        <v>24</v>
      </c>
      <c r="D10" s="21" t="s">
        <v>20</v>
      </c>
    </row>
    <row r="11" spans="1:4" ht="18" customHeight="1" thickBot="1">
      <c r="A11" s="34" t="s">
        <v>225</v>
      </c>
      <c r="B11" s="92" t="s">
        <v>63</v>
      </c>
      <c r="C11" s="93">
        <v>25</v>
      </c>
      <c r="D11" s="21" t="s">
        <v>20</v>
      </c>
    </row>
    <row r="12" spans="1:4" ht="18" customHeight="1" thickBot="1">
      <c r="A12" s="34" t="s">
        <v>233</v>
      </c>
      <c r="B12" s="92" t="s">
        <v>263</v>
      </c>
      <c r="C12" s="93">
        <v>28</v>
      </c>
      <c r="D12" s="21" t="s">
        <v>20</v>
      </c>
    </row>
    <row r="13" spans="1:4" ht="18" customHeight="1" thickBot="1">
      <c r="A13" s="34" t="s">
        <v>220</v>
      </c>
      <c r="B13" s="92" t="s">
        <v>268</v>
      </c>
      <c r="C13" s="93">
        <v>30</v>
      </c>
      <c r="D13" s="21" t="s">
        <v>20</v>
      </c>
    </row>
    <row r="14" spans="1:4" ht="18" customHeight="1" thickBot="1">
      <c r="A14" s="34" t="s">
        <v>212</v>
      </c>
      <c r="B14" s="92" t="s">
        <v>263</v>
      </c>
      <c r="C14" s="93">
        <v>31</v>
      </c>
      <c r="D14" s="21" t="s">
        <v>20</v>
      </c>
    </row>
    <row r="15" spans="1:4" ht="18" customHeight="1" thickBot="1">
      <c r="A15" s="34" t="s">
        <v>216</v>
      </c>
      <c r="B15" s="92" t="s">
        <v>260</v>
      </c>
      <c r="C15" s="93">
        <v>31</v>
      </c>
      <c r="D15" s="21" t="s">
        <v>20</v>
      </c>
    </row>
    <row r="16" spans="1:4" ht="18" customHeight="1" thickBot="1">
      <c r="A16" s="34" t="s">
        <v>236</v>
      </c>
      <c r="B16" s="92" t="s">
        <v>263</v>
      </c>
      <c r="C16" s="93">
        <v>32</v>
      </c>
      <c r="D16" s="21" t="s">
        <v>20</v>
      </c>
    </row>
    <row r="17" spans="1:4" ht="18" customHeight="1" thickBot="1">
      <c r="A17" s="34" t="s">
        <v>214</v>
      </c>
      <c r="B17" s="92" t="s">
        <v>268</v>
      </c>
      <c r="C17" s="93">
        <v>33</v>
      </c>
      <c r="D17" s="21" t="s">
        <v>20</v>
      </c>
    </row>
    <row r="18" spans="1:4" ht="18" customHeight="1" thickBot="1">
      <c r="A18" s="34" t="s">
        <v>221</v>
      </c>
      <c r="B18" s="92" t="s">
        <v>263</v>
      </c>
      <c r="C18" s="93">
        <v>34</v>
      </c>
      <c r="D18" s="21" t="s">
        <v>20</v>
      </c>
    </row>
    <row r="19" spans="1:4" ht="18" customHeight="1" thickBot="1">
      <c r="A19" s="34" t="s">
        <v>230</v>
      </c>
      <c r="B19" s="92" t="s">
        <v>269</v>
      </c>
      <c r="C19" s="93">
        <v>35</v>
      </c>
      <c r="D19" s="21" t="s">
        <v>20</v>
      </c>
    </row>
    <row r="20" spans="1:4" ht="18" customHeight="1" thickBot="1">
      <c r="A20" s="34" t="s">
        <v>223</v>
      </c>
      <c r="B20" s="92" t="s">
        <v>63</v>
      </c>
      <c r="C20" s="93">
        <v>36</v>
      </c>
      <c r="D20" s="21" t="s">
        <v>20</v>
      </c>
    </row>
    <row r="21" spans="1:4" ht="18" customHeight="1" thickBot="1">
      <c r="A21" s="34" t="s">
        <v>211</v>
      </c>
      <c r="B21" s="92" t="s">
        <v>263</v>
      </c>
      <c r="C21" s="93">
        <v>37</v>
      </c>
      <c r="D21" s="21" t="s">
        <v>20</v>
      </c>
    </row>
    <row r="22" spans="1:4" ht="18" customHeight="1" thickBot="1">
      <c r="A22" s="34" t="s">
        <v>227</v>
      </c>
      <c r="B22" s="92" t="s">
        <v>263</v>
      </c>
      <c r="C22" s="93">
        <v>37</v>
      </c>
      <c r="D22" s="21" t="s">
        <v>20</v>
      </c>
    </row>
    <row r="23" spans="1:4" ht="18" customHeight="1" thickBot="1">
      <c r="A23" s="34" t="s">
        <v>237</v>
      </c>
      <c r="B23" s="92" t="s">
        <v>63</v>
      </c>
      <c r="C23" s="93">
        <v>37</v>
      </c>
      <c r="D23" s="21" t="s">
        <v>20</v>
      </c>
    </row>
    <row r="24" spans="1:4" ht="18" customHeight="1" thickBot="1">
      <c r="A24" s="34" t="s">
        <v>219</v>
      </c>
      <c r="B24" s="92" t="s">
        <v>259</v>
      </c>
      <c r="C24" s="93">
        <v>42</v>
      </c>
      <c r="D24" s="21" t="s">
        <v>20</v>
      </c>
    </row>
    <row r="25" spans="1:4" ht="18" customHeight="1" thickBot="1">
      <c r="A25" s="34" t="s">
        <v>228</v>
      </c>
      <c r="B25" s="92" t="s">
        <v>259</v>
      </c>
      <c r="C25" s="93">
        <v>42</v>
      </c>
      <c r="D25" s="21" t="s">
        <v>20</v>
      </c>
    </row>
    <row r="26" spans="1:4" ht="18" customHeight="1" thickBot="1">
      <c r="A26" s="34" t="s">
        <v>231</v>
      </c>
      <c r="B26" s="92" t="s">
        <v>263</v>
      </c>
      <c r="C26" s="93">
        <v>43</v>
      </c>
      <c r="D26" s="21" t="s">
        <v>20</v>
      </c>
    </row>
    <row r="27" spans="1:4" ht="18" customHeight="1" thickBot="1">
      <c r="A27" s="34" t="s">
        <v>222</v>
      </c>
      <c r="B27" s="92" t="s">
        <v>259</v>
      </c>
      <c r="C27" s="93">
        <v>44</v>
      </c>
      <c r="D27" s="21" t="s">
        <v>20</v>
      </c>
    </row>
    <row r="28" spans="1:4" ht="18" customHeight="1" thickBot="1">
      <c r="A28" s="34" t="s">
        <v>226</v>
      </c>
      <c r="B28" s="92" t="s">
        <v>263</v>
      </c>
      <c r="C28" s="93">
        <v>44</v>
      </c>
      <c r="D28" s="21" t="s">
        <v>20</v>
      </c>
    </row>
    <row r="29" spans="1:4" ht="18" customHeight="1" thickBot="1">
      <c r="A29" s="297" t="s">
        <v>235</v>
      </c>
      <c r="B29" s="92" t="s">
        <v>262</v>
      </c>
      <c r="C29" s="298" t="s">
        <v>10</v>
      </c>
      <c r="D29" s="21" t="s">
        <v>20</v>
      </c>
    </row>
    <row r="30" spans="1:4" ht="18" customHeight="1" thickBot="1">
      <c r="A30" s="297" t="s">
        <v>218</v>
      </c>
      <c r="B30" s="92" t="s">
        <v>260</v>
      </c>
      <c r="C30" s="298" t="s">
        <v>10</v>
      </c>
      <c r="D30" s="21" t="s">
        <v>20</v>
      </c>
    </row>
    <row r="31" spans="1:4" ht="18" customHeight="1" thickBot="1">
      <c r="A31" s="297" t="s">
        <v>213</v>
      </c>
      <c r="B31" s="92" t="s">
        <v>72</v>
      </c>
      <c r="C31" s="298" t="s">
        <v>10</v>
      </c>
      <c r="D31" s="21" t="s">
        <v>20</v>
      </c>
    </row>
    <row r="32" spans="1:4" ht="18" customHeight="1" thickBot="1">
      <c r="A32" s="297" t="s">
        <v>217</v>
      </c>
      <c r="B32" s="92" t="s">
        <v>72</v>
      </c>
      <c r="C32" s="298" t="s">
        <v>10</v>
      </c>
      <c r="D32" s="21" t="s">
        <v>20</v>
      </c>
    </row>
    <row r="33" spans="1:4" ht="18" customHeight="1" thickBot="1">
      <c r="A33" s="297" t="s">
        <v>215</v>
      </c>
      <c r="B33" s="92" t="s">
        <v>72</v>
      </c>
      <c r="C33" s="298" t="s">
        <v>10</v>
      </c>
      <c r="D33" s="21" t="s">
        <v>20</v>
      </c>
    </row>
    <row r="34" spans="1:4" ht="18" customHeight="1" thickBot="1">
      <c r="A34" s="297" t="s">
        <v>232</v>
      </c>
      <c r="B34" s="92" t="s">
        <v>63</v>
      </c>
      <c r="C34" s="298" t="s">
        <v>10</v>
      </c>
      <c r="D34" s="21" t="s">
        <v>20</v>
      </c>
    </row>
    <row r="35" spans="1:4" ht="18" customHeight="1" thickBot="1">
      <c r="A35" s="297" t="s">
        <v>229</v>
      </c>
      <c r="B35" s="226" t="s">
        <v>63</v>
      </c>
      <c r="C35" s="304" t="s">
        <v>10</v>
      </c>
      <c r="D35" s="21" t="s">
        <v>20</v>
      </c>
    </row>
    <row r="36" spans="1:4" ht="19.5" thickBot="1"/>
    <row r="37" spans="1:4" ht="18" customHeight="1" thickBot="1">
      <c r="A37" s="248" t="s">
        <v>252</v>
      </c>
      <c r="B37" s="249"/>
      <c r="C37" s="250"/>
    </row>
    <row r="38" spans="1:4" ht="18" customHeight="1" thickBot="1">
      <c r="A38" s="4" t="s">
        <v>0</v>
      </c>
      <c r="B38" s="4" t="s">
        <v>9</v>
      </c>
      <c r="C38" s="4" t="s">
        <v>8</v>
      </c>
      <c r="D38" s="133"/>
    </row>
    <row r="39" spans="1:4" ht="18" customHeight="1" thickBot="1">
      <c r="A39" s="34" t="s">
        <v>254</v>
      </c>
      <c r="B39" s="92" t="s">
        <v>262</v>
      </c>
      <c r="C39" s="93">
        <v>41</v>
      </c>
      <c r="D39" s="21" t="s">
        <v>20</v>
      </c>
    </row>
    <row r="40" spans="1:4" ht="18" customHeight="1" thickBot="1">
      <c r="A40" s="34" t="s">
        <v>255</v>
      </c>
      <c r="B40" s="92" t="s">
        <v>262</v>
      </c>
      <c r="C40" s="93">
        <v>44</v>
      </c>
      <c r="D40" s="21" t="s">
        <v>20</v>
      </c>
    </row>
    <row r="41" spans="1:4" ht="18" customHeight="1" thickBot="1">
      <c r="A41" s="297" t="s">
        <v>253</v>
      </c>
      <c r="B41" s="92" t="s">
        <v>262</v>
      </c>
      <c r="C41" s="298" t="s">
        <v>10</v>
      </c>
      <c r="D41" s="21" t="s">
        <v>20</v>
      </c>
    </row>
    <row r="42" spans="1:4" ht="18" customHeight="1" thickBot="1">
      <c r="A42" s="297" t="s">
        <v>256</v>
      </c>
      <c r="B42" s="92" t="s">
        <v>262</v>
      </c>
      <c r="C42" s="298" t="s">
        <v>10</v>
      </c>
      <c r="D42" s="21" t="s">
        <v>20</v>
      </c>
    </row>
    <row r="43" spans="1:4" ht="18" customHeight="1" thickBot="1">
      <c r="A43" s="305" t="s">
        <v>257</v>
      </c>
      <c r="B43" s="226" t="s">
        <v>262</v>
      </c>
      <c r="C43" s="304" t="s">
        <v>10</v>
      </c>
      <c r="D43" s="21" t="s">
        <v>20</v>
      </c>
    </row>
  </sheetData>
  <sortState xmlns:xlrd2="http://schemas.microsoft.com/office/spreadsheetml/2017/richdata2" ref="A10:C35">
    <sortCondition ref="C10:C35"/>
  </sortState>
  <mergeCells count="8">
    <mergeCell ref="A37:C37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2022-11-13T20:49:05Z</cp:lastPrinted>
  <dcterms:created xsi:type="dcterms:W3CDTF">2000-04-30T13:23:02Z</dcterms:created>
  <dcterms:modified xsi:type="dcterms:W3CDTF">2022-11-13T20:51:05Z</dcterms:modified>
</cp:coreProperties>
</file>